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20490" windowHeight="7125" activeTab="9"/>
  </bookViews>
  <sheets>
    <sheet name="Пон" sheetId="1" r:id="rId1"/>
    <sheet name="Вт" sheetId="2" r:id="rId2"/>
    <sheet name="Среда" sheetId="3" r:id="rId3"/>
    <sheet name="Чт" sheetId="4" r:id="rId4"/>
    <sheet name="Пт" sheetId="5" r:id="rId5"/>
    <sheet name="Пон2" sheetId="7" r:id="rId6"/>
    <sheet name="Вт2" sheetId="8" r:id="rId7"/>
    <sheet name="Среда2" sheetId="9" r:id="rId8"/>
    <sheet name="Чт2" sheetId="10" r:id="rId9"/>
    <sheet name="Пт2" sheetId="11" r:id="rId10"/>
  </sheets>
  <calcPr calcId="144525"/>
</workbook>
</file>

<file path=xl/calcChain.xml><?xml version="1.0" encoding="utf-8"?>
<calcChain xmlns="http://schemas.openxmlformats.org/spreadsheetml/2006/main">
  <c r="E21" i="3" l="1"/>
  <c r="J27" i="2" l="1"/>
  <c r="D27" i="11" l="1"/>
  <c r="D27" i="10"/>
  <c r="P27" i="11" l="1"/>
  <c r="O27" i="11"/>
  <c r="N27" i="11"/>
  <c r="M27" i="11"/>
  <c r="L27" i="11"/>
  <c r="K27" i="11"/>
  <c r="J27" i="11"/>
  <c r="I27" i="11"/>
  <c r="H27" i="11"/>
  <c r="G27" i="11"/>
  <c r="F27" i="11"/>
  <c r="E27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P27" i="10"/>
  <c r="O27" i="10"/>
  <c r="N27" i="10"/>
  <c r="M27" i="10"/>
  <c r="L27" i="10"/>
  <c r="K27" i="10"/>
  <c r="J27" i="10"/>
  <c r="I27" i="10"/>
  <c r="H27" i="10"/>
  <c r="G27" i="10"/>
  <c r="F27" i="10"/>
  <c r="E27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G28" i="11" l="1"/>
  <c r="G30" i="11" s="1"/>
  <c r="K28" i="11"/>
  <c r="K30" i="11" s="1"/>
  <c r="O28" i="11"/>
  <c r="O30" i="11" s="1"/>
  <c r="E28" i="11"/>
  <c r="E30" i="11" s="1"/>
  <c r="I28" i="11"/>
  <c r="I30" i="11" s="1"/>
  <c r="M28" i="11"/>
  <c r="M30" i="11" s="1"/>
  <c r="F28" i="11"/>
  <c r="F30" i="11" s="1"/>
  <c r="J28" i="11"/>
  <c r="J30" i="11" s="1"/>
  <c r="N28" i="11"/>
  <c r="N30" i="11" s="1"/>
  <c r="H28" i="11"/>
  <c r="H30" i="11" s="1"/>
  <c r="P28" i="11"/>
  <c r="P30" i="11" s="1"/>
  <c r="L28" i="11"/>
  <c r="L30" i="11" s="1"/>
  <c r="D28" i="11"/>
  <c r="E28" i="10"/>
  <c r="E30" i="10" s="1"/>
  <c r="G28" i="10"/>
  <c r="G30" i="10" s="1"/>
  <c r="I28" i="10"/>
  <c r="I30" i="10" s="1"/>
  <c r="K28" i="10"/>
  <c r="K30" i="10" s="1"/>
  <c r="M28" i="10"/>
  <c r="M30" i="10" s="1"/>
  <c r="O28" i="10"/>
  <c r="O30" i="10" s="1"/>
  <c r="D28" i="10"/>
  <c r="F28" i="10"/>
  <c r="F30" i="10" s="1"/>
  <c r="H28" i="10"/>
  <c r="H30" i="10" s="1"/>
  <c r="J28" i="10"/>
  <c r="J30" i="10" s="1"/>
  <c r="L28" i="10"/>
  <c r="L30" i="10" s="1"/>
  <c r="N28" i="10"/>
  <c r="N30" i="10" s="1"/>
  <c r="P28" i="10"/>
  <c r="P30" i="10" s="1"/>
  <c r="D27" i="9"/>
  <c r="F27" i="9"/>
  <c r="F29" i="9" s="1"/>
  <c r="H27" i="9"/>
  <c r="H29" i="9" s="1"/>
  <c r="J27" i="9"/>
  <c r="J29" i="9" s="1"/>
  <c r="L27" i="9"/>
  <c r="L29" i="9" s="1"/>
  <c r="N27" i="9"/>
  <c r="N29" i="9" s="1"/>
  <c r="P27" i="9"/>
  <c r="P29" i="9" s="1"/>
  <c r="E27" i="9"/>
  <c r="E29" i="9" s="1"/>
  <c r="G27" i="9"/>
  <c r="G29" i="9" s="1"/>
  <c r="I27" i="9"/>
  <c r="I29" i="9" s="1"/>
  <c r="K27" i="9"/>
  <c r="K29" i="9" s="1"/>
  <c r="M27" i="9"/>
  <c r="M29" i="9" s="1"/>
  <c r="O27" i="9"/>
  <c r="O29" i="9" s="1"/>
  <c r="E28" i="8"/>
  <c r="E30" i="8" s="1"/>
  <c r="G28" i="8"/>
  <c r="G30" i="8" s="1"/>
  <c r="I28" i="8"/>
  <c r="I30" i="8" s="1"/>
  <c r="K28" i="8"/>
  <c r="K30" i="8" s="1"/>
  <c r="M28" i="8"/>
  <c r="M30" i="8" s="1"/>
  <c r="O28" i="8"/>
  <c r="O30" i="8" s="1"/>
  <c r="D28" i="8"/>
  <c r="F28" i="8"/>
  <c r="F30" i="8" s="1"/>
  <c r="H28" i="8"/>
  <c r="H30" i="8" s="1"/>
  <c r="J28" i="8"/>
  <c r="J30" i="8" s="1"/>
  <c r="L28" i="8"/>
  <c r="L30" i="8" s="1"/>
  <c r="N28" i="8"/>
  <c r="N30" i="8" s="1"/>
  <c r="P28" i="8"/>
  <c r="P30" i="8" s="1"/>
  <c r="E27" i="7"/>
  <c r="E29" i="7" s="1"/>
  <c r="G27" i="7"/>
  <c r="G29" i="7" s="1"/>
  <c r="I27" i="7"/>
  <c r="I29" i="7" s="1"/>
  <c r="K27" i="7"/>
  <c r="K29" i="7" s="1"/>
  <c r="M27" i="7"/>
  <c r="M29" i="7" s="1"/>
  <c r="O27" i="7"/>
  <c r="O29" i="7" s="1"/>
  <c r="D27" i="7"/>
  <c r="F27" i="7"/>
  <c r="F29" i="7" s="1"/>
  <c r="H27" i="7"/>
  <c r="H29" i="7" s="1"/>
  <c r="J27" i="7"/>
  <c r="J29" i="7" s="1"/>
  <c r="L27" i="7"/>
  <c r="L29" i="7" s="1"/>
  <c r="N27" i="7"/>
  <c r="N29" i="7" s="1"/>
  <c r="P27" i="7"/>
  <c r="P29" i="7" s="1"/>
  <c r="E28" i="5"/>
  <c r="G28" i="5"/>
  <c r="I28" i="5"/>
  <c r="K28" i="5"/>
  <c r="K30" i="5" s="1"/>
  <c r="M28" i="5"/>
  <c r="M30" i="5" s="1"/>
  <c r="O28" i="5"/>
  <c r="D28" i="5"/>
  <c r="F28" i="5"/>
  <c r="H28" i="5"/>
  <c r="J28" i="5"/>
  <c r="L28" i="5"/>
  <c r="N28" i="5"/>
  <c r="P28" i="5"/>
  <c r="E29" i="4"/>
  <c r="E31" i="4" s="1"/>
  <c r="G29" i="4"/>
  <c r="G31" i="4" s="1"/>
  <c r="I29" i="4"/>
  <c r="I31" i="4" s="1"/>
  <c r="K29" i="4"/>
  <c r="K31" i="4" s="1"/>
  <c r="M29" i="4"/>
  <c r="M31" i="4" s="1"/>
  <c r="O29" i="4"/>
  <c r="O31" i="4" s="1"/>
  <c r="D29" i="4"/>
  <c r="F29" i="4"/>
  <c r="F31" i="4" s="1"/>
  <c r="H29" i="4"/>
  <c r="H31" i="4" s="1"/>
  <c r="J29" i="4"/>
  <c r="J31" i="4" s="1"/>
  <c r="L29" i="4"/>
  <c r="L31" i="4" s="1"/>
  <c r="N29" i="4"/>
  <c r="N31" i="4" s="1"/>
  <c r="P29" i="4"/>
  <c r="P31" i="4" s="1"/>
  <c r="E27" i="3"/>
  <c r="E29" i="3" s="1"/>
  <c r="G27" i="3"/>
  <c r="G29" i="3" s="1"/>
  <c r="I27" i="3"/>
  <c r="I29" i="3" s="1"/>
  <c r="K27" i="3"/>
  <c r="K29" i="3" s="1"/>
  <c r="M27" i="3"/>
  <c r="O27" i="3"/>
  <c r="O29" i="3" s="1"/>
  <c r="F27" i="3"/>
  <c r="F29" i="3" s="1"/>
  <c r="H27" i="3"/>
  <c r="H29" i="3" s="1"/>
  <c r="J27" i="3"/>
  <c r="J29" i="3" s="1"/>
  <c r="L27" i="3"/>
  <c r="L29" i="3" s="1"/>
  <c r="N27" i="3"/>
  <c r="N29" i="3" s="1"/>
  <c r="D27" i="3"/>
  <c r="P27" i="3"/>
  <c r="P29" i="3" s="1"/>
  <c r="P27" i="2"/>
  <c r="O27" i="2"/>
  <c r="N27" i="2"/>
  <c r="M27" i="2"/>
  <c r="L27" i="2"/>
  <c r="K27" i="2"/>
  <c r="I27" i="2"/>
  <c r="H27" i="2"/>
  <c r="G27" i="2"/>
  <c r="F27" i="2"/>
  <c r="E27" i="2"/>
  <c r="D27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D27" i="1" l="1"/>
  <c r="P27" i="1"/>
  <c r="P29" i="1" s="1"/>
  <c r="H27" i="1"/>
  <c r="H29" i="1" s="1"/>
  <c r="N30" i="5"/>
  <c r="F30" i="5"/>
  <c r="L30" i="5"/>
  <c r="I30" i="5"/>
  <c r="J30" i="5"/>
  <c r="O30" i="5"/>
  <c r="G30" i="5"/>
  <c r="P30" i="5"/>
  <c r="H30" i="5"/>
  <c r="E30" i="5"/>
  <c r="M29" i="3"/>
  <c r="O27" i="1"/>
  <c r="O29" i="1" s="1"/>
  <c r="I27" i="1"/>
  <c r="I29" i="1" s="1"/>
  <c r="E27" i="1"/>
  <c r="E29" i="1" s="1"/>
  <c r="G27" i="1"/>
  <c r="G29" i="1" s="1"/>
  <c r="K27" i="1"/>
  <c r="M27" i="1"/>
  <c r="M29" i="1" s="1"/>
  <c r="F28" i="2"/>
  <c r="F30" i="2" s="1"/>
  <c r="N28" i="2"/>
  <c r="N30" i="2" s="1"/>
  <c r="J28" i="2"/>
  <c r="J30" i="2" s="1"/>
  <c r="H28" i="2"/>
  <c r="H30" i="2" s="1"/>
  <c r="L28" i="2"/>
  <c r="L30" i="2" s="1"/>
  <c r="D28" i="2"/>
  <c r="P28" i="2"/>
  <c r="P30" i="2" s="1"/>
  <c r="E28" i="2"/>
  <c r="E30" i="2" s="1"/>
  <c r="I28" i="2"/>
  <c r="I30" i="2" s="1"/>
  <c r="M28" i="2"/>
  <c r="M30" i="2" s="1"/>
  <c r="G28" i="2"/>
  <c r="G30" i="2" s="1"/>
  <c r="K28" i="2"/>
  <c r="K30" i="2" s="1"/>
  <c r="O28" i="2"/>
  <c r="O30" i="2" s="1"/>
  <c r="N27" i="1"/>
  <c r="N29" i="1" s="1"/>
  <c r="L27" i="1"/>
  <c r="L29" i="1" s="1"/>
  <c r="J27" i="1"/>
  <c r="J29" i="1" s="1"/>
  <c r="F27" i="1"/>
  <c r="F29" i="1" s="1"/>
  <c r="D34" i="11" l="1"/>
  <c r="D35" i="11" s="1"/>
  <c r="H34" i="11"/>
  <c r="H35" i="11" s="1"/>
  <c r="H37" i="11" s="1"/>
  <c r="P34" i="11"/>
  <c r="P35" i="11" s="1"/>
  <c r="P37" i="11" s="1"/>
  <c r="M34" i="11"/>
  <c r="M35" i="11" s="1"/>
  <c r="M37" i="11" s="1"/>
  <c r="G34" i="11"/>
  <c r="G35" i="11" s="1"/>
  <c r="G37" i="11" s="1"/>
  <c r="J34" i="11"/>
  <c r="J35" i="11" s="1"/>
  <c r="J37" i="11" s="1"/>
  <c r="L34" i="11"/>
  <c r="L35" i="11" s="1"/>
  <c r="L37" i="11" s="1"/>
  <c r="N34" i="11"/>
  <c r="N35" i="11" s="1"/>
  <c r="N37" i="11" s="1"/>
  <c r="E34" i="11"/>
  <c r="E35" i="11" s="1"/>
  <c r="E37" i="11" s="1"/>
  <c r="O34" i="11"/>
  <c r="O35" i="11" s="1"/>
  <c r="O37" i="11" s="1"/>
  <c r="I34" i="11"/>
  <c r="I35" i="11" s="1"/>
  <c r="I37" i="11" s="1"/>
  <c r="F34" i="11"/>
  <c r="F35" i="11" s="1"/>
  <c r="F37" i="11" s="1"/>
  <c r="K29" i="1"/>
  <c r="K34" i="11"/>
  <c r="K35" i="11" s="1"/>
  <c r="K37" i="11" s="1"/>
</calcChain>
</file>

<file path=xl/sharedStrings.xml><?xml version="1.0" encoding="utf-8"?>
<sst xmlns="http://schemas.openxmlformats.org/spreadsheetml/2006/main" count="530" uniqueCount="125">
  <si>
    <t>№ рец.</t>
  </si>
  <si>
    <t>Прием пищи, наименование блюда</t>
  </si>
  <si>
    <t>Энергетическая ценность (ккал)</t>
  </si>
  <si>
    <t>Пищевые вещества(г)</t>
  </si>
  <si>
    <t>Б</t>
  </si>
  <si>
    <t>Ж</t>
  </si>
  <si>
    <t>У</t>
  </si>
  <si>
    <t>Витамины(мг)</t>
  </si>
  <si>
    <t>В1</t>
  </si>
  <si>
    <t>С</t>
  </si>
  <si>
    <t>А</t>
  </si>
  <si>
    <t>Е</t>
  </si>
  <si>
    <t>Минеральные вещества (мг)</t>
  </si>
  <si>
    <t>Са</t>
  </si>
  <si>
    <t>Р</t>
  </si>
  <si>
    <t>Mg</t>
  </si>
  <si>
    <t>Fe</t>
  </si>
  <si>
    <t>День:</t>
  </si>
  <si>
    <t>Неделя:</t>
  </si>
  <si>
    <t>Сезон:</t>
  </si>
  <si>
    <t>Первая</t>
  </si>
  <si>
    <t>Итого:</t>
  </si>
  <si>
    <t>Масса порции (г)</t>
  </si>
  <si>
    <t>Каша гречневая рассыпчатая</t>
  </si>
  <si>
    <t>Чай с сахаром</t>
  </si>
  <si>
    <t>Хлеб пшеничный</t>
  </si>
  <si>
    <t xml:space="preserve">Хлеб ржаной </t>
  </si>
  <si>
    <t>итого за день</t>
  </si>
  <si>
    <t>Потребность в пищевых выществах</t>
  </si>
  <si>
    <t>Процент удовлетворения</t>
  </si>
  <si>
    <t>Каша пшенная (вязкая) молочная</t>
  </si>
  <si>
    <t>Кофейный напиток</t>
  </si>
  <si>
    <t>Сыр, масло сливочное</t>
  </si>
  <si>
    <t>Среда</t>
  </si>
  <si>
    <t>Картофельное пюре</t>
  </si>
  <si>
    <t>Икра кабачковая</t>
  </si>
  <si>
    <t>Четверг</t>
  </si>
  <si>
    <t>Макароны отварные</t>
  </si>
  <si>
    <t>Какао с молоком</t>
  </si>
  <si>
    <t>Капуста тушеная</t>
  </si>
  <si>
    <t>Пятница</t>
  </si>
  <si>
    <t>Вторая</t>
  </si>
  <si>
    <t>Рыба , тушеная  в томате с овощами</t>
  </si>
  <si>
    <t>Понедельник</t>
  </si>
  <si>
    <t>Вторник</t>
  </si>
  <si>
    <t>Щи из свежей капусты со сметаной</t>
  </si>
  <si>
    <t>Чай с лимоном</t>
  </si>
  <si>
    <t>200/7</t>
  </si>
  <si>
    <t>Рис припущенный</t>
  </si>
  <si>
    <t>Компот из свежих яблок</t>
  </si>
  <si>
    <t>Борщ  с капустой и картофелем со сметаной</t>
  </si>
  <si>
    <t>ГП</t>
  </si>
  <si>
    <t>Зеленый горошек</t>
  </si>
  <si>
    <t xml:space="preserve">                                                          Средние показатели пищевых веществ рациона питания детей</t>
  </si>
  <si>
    <t>Среднее значение</t>
  </si>
  <si>
    <t>Итого</t>
  </si>
  <si>
    <t>Чахохбили</t>
  </si>
  <si>
    <t>Суп картофельный с рыбной консервой</t>
  </si>
  <si>
    <t>осенне-зимний, весенне-летний</t>
  </si>
  <si>
    <t>Завтрак 25% от суточной потребности:</t>
  </si>
  <si>
    <t>Обед 35% от суточной потребности:</t>
  </si>
  <si>
    <t>ИП Легрова Оксана Васильевна</t>
  </si>
  <si>
    <t xml:space="preserve">Фрукты </t>
  </si>
  <si>
    <t>Напиток из плодов шиповника</t>
  </si>
  <si>
    <t>Плов из отварной говядины</t>
  </si>
  <si>
    <t>Запеканка из творога со сг.молоком</t>
  </si>
  <si>
    <t>Яйцо вареное</t>
  </si>
  <si>
    <t>Каша пшеничная (вязкая) молочная</t>
  </si>
  <si>
    <t>Каша рисовая молочная</t>
  </si>
  <si>
    <t>Масло сливочное</t>
  </si>
  <si>
    <t>Тефтели с соусом томатным</t>
  </si>
  <si>
    <t xml:space="preserve">Сок </t>
  </si>
  <si>
    <t>Примерное меню и пищевая ценность приготовляемых блюд (лист 1)</t>
  </si>
  <si>
    <t>Примерное меню и пищевая ценность приготовляемых блюд (лист 2)</t>
  </si>
  <si>
    <t>Примерное меню и пищевая ценность приготовляемых блюд (лист 3)</t>
  </si>
  <si>
    <t>Примерное меню и пищевая ценность приготовляемых блюд (лист 4)</t>
  </si>
  <si>
    <t>Примерное меню и пищевая ценность приготовляемых блюд (лист 5)</t>
  </si>
  <si>
    <t>Примерное меню и пищевая ценность приготовляемых блюд (лист 6)</t>
  </si>
  <si>
    <t>Примерное меню и пищевая ценность приготовляемых блюд (лист 7)</t>
  </si>
  <si>
    <t>Примерное меню и пищевая ценность приготовляемых блюд (лист 8)</t>
  </si>
  <si>
    <t>Примерное меню и пищевая ценность приготовляемых блюд (лист 9)</t>
  </si>
  <si>
    <t>Примерное меню и пищевая ценность приготовляемых блюд (лист 10)</t>
  </si>
  <si>
    <t>1/180</t>
  </si>
  <si>
    <t>Рассольник Ленинградский со сметаной с мясом</t>
  </si>
  <si>
    <t>Суп картофельный с бобовыми с мясом птицы</t>
  </si>
  <si>
    <t>Рыба, запеченная под молочным соусом</t>
  </si>
  <si>
    <t>Суп с курицей с макаронными изделиями</t>
  </si>
  <si>
    <t xml:space="preserve">Котлеты из говядины </t>
  </si>
  <si>
    <t>1/30</t>
  </si>
  <si>
    <r>
      <t>Возрастная категория: 11-18</t>
    </r>
    <r>
      <rPr>
        <sz val="11"/>
        <color theme="1"/>
        <rFont val="Times New Roman"/>
        <family val="1"/>
        <charset val="204"/>
      </rPr>
      <t xml:space="preserve"> лет</t>
    </r>
  </si>
  <si>
    <t>35/20</t>
  </si>
  <si>
    <t>350/20</t>
  </si>
  <si>
    <t>350/15</t>
  </si>
  <si>
    <t>160/15</t>
  </si>
  <si>
    <t>20</t>
  </si>
  <si>
    <t>33</t>
  </si>
  <si>
    <t>Кондитерские изделия (вафли, пряники, печенье, конфеты)</t>
  </si>
  <si>
    <t>4</t>
  </si>
  <si>
    <t>Кукуруза консервированная</t>
  </si>
  <si>
    <t>Компот из сухофруктов</t>
  </si>
  <si>
    <t>Икра свекольная</t>
  </si>
  <si>
    <t>Субпродукты куриные тушеные в соусе сметанном</t>
  </si>
  <si>
    <t>Горячий бутерброд</t>
  </si>
  <si>
    <t>100</t>
  </si>
  <si>
    <t>Суп с вермишелью и мясными фрикадельками</t>
  </si>
  <si>
    <t>350/25</t>
  </si>
  <si>
    <t>Огурец свежий или соленый</t>
  </si>
  <si>
    <t>1/100</t>
  </si>
  <si>
    <t>Творожок или йогурт детский</t>
  </si>
  <si>
    <t>120/50</t>
  </si>
  <si>
    <t>Голубцы ленивые с соусом томатным</t>
  </si>
  <si>
    <t>Филе кур на шпажках</t>
  </si>
  <si>
    <t>Макароны отварные с овощами</t>
  </si>
  <si>
    <t>Батон</t>
  </si>
  <si>
    <t xml:space="preserve">Суп картофельный с бобовыми (фасоль) с мясом </t>
  </si>
  <si>
    <t>Жаркое по -домашнему</t>
  </si>
  <si>
    <t>Помидоры (свежие или соленые)</t>
  </si>
  <si>
    <t xml:space="preserve">Биточки из говядины </t>
  </si>
  <si>
    <t>Картофель, запеченный в сметанном соусе</t>
  </si>
  <si>
    <t xml:space="preserve">Котлеты рубленные из кур, запеченные под соусом молочным с сыром </t>
  </si>
  <si>
    <t>Рыба, запеченная с яйцом</t>
  </si>
  <si>
    <t>Морковь, тушеная с рисом</t>
  </si>
  <si>
    <t>Икра баклажанная</t>
  </si>
  <si>
    <t>Говядина в кисло-сладком соусе</t>
  </si>
  <si>
    <t>Рагу из птицы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</si>
</sst>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6" formatCode="_-* #,##0.000\ _₽_-;\-* #,##0.0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166" fontId="0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topLeftCell="A10" workbookViewId="0">
      <selection activeCell="B20" sqref="B20:P20"/>
    </sheetView>
  </sheetViews>
  <sheetFormatPr defaultRowHeight="15" x14ac:dyDescent="0.25"/>
  <cols>
    <col min="1" max="1" width="5" customWidth="1"/>
    <col min="3" max="3" width="38.28515625" customWidth="1"/>
  </cols>
  <sheetData>
    <row r="2" spans="1:16" x14ac:dyDescent="0.25">
      <c r="B2" s="2" t="s">
        <v>61</v>
      </c>
      <c r="C2" s="2"/>
      <c r="K2" s="1"/>
      <c r="L2" s="1"/>
      <c r="M2" s="1"/>
    </row>
    <row r="3" spans="1:16" x14ac:dyDescent="0.25">
      <c r="B3" s="2"/>
      <c r="C3" s="2"/>
      <c r="D3" s="6" t="s">
        <v>72</v>
      </c>
      <c r="K3" s="1"/>
      <c r="L3" s="1"/>
      <c r="M3" s="1"/>
    </row>
    <row r="4" spans="1:16" x14ac:dyDescent="0.25">
      <c r="B4" s="2" t="s">
        <v>17</v>
      </c>
      <c r="C4" s="3" t="s">
        <v>43</v>
      </c>
      <c r="K4" s="1"/>
      <c r="L4" s="1"/>
      <c r="M4" s="1"/>
    </row>
    <row r="5" spans="1:16" x14ac:dyDescent="0.25">
      <c r="B5" s="2" t="s">
        <v>18</v>
      </c>
      <c r="C5" s="3" t="s">
        <v>20</v>
      </c>
      <c r="K5" s="1"/>
      <c r="L5" s="1"/>
      <c r="M5" s="1"/>
    </row>
    <row r="6" spans="1:16" x14ac:dyDescent="0.25">
      <c r="B6" s="2" t="s">
        <v>19</v>
      </c>
      <c r="C6" s="3" t="s">
        <v>58</v>
      </c>
      <c r="K6" s="1"/>
      <c r="L6" s="1"/>
      <c r="M6" s="1"/>
    </row>
    <row r="7" spans="1:16" x14ac:dyDescent="0.25">
      <c r="B7" s="2" t="s">
        <v>89</v>
      </c>
      <c r="C7" s="2"/>
      <c r="K7" s="1"/>
      <c r="L7" s="1"/>
      <c r="M7" s="1"/>
    </row>
    <row r="8" spans="1:16" x14ac:dyDescent="0.25">
      <c r="B8" s="1"/>
      <c r="C8" s="1"/>
      <c r="K8" s="1"/>
      <c r="L8" s="1"/>
      <c r="M8" s="1"/>
    </row>
    <row r="9" spans="1:16" ht="24" customHeight="1" x14ac:dyDescent="0.25">
      <c r="A9" s="3"/>
      <c r="B9" s="47" t="s">
        <v>0</v>
      </c>
      <c r="C9" s="46" t="s">
        <v>1</v>
      </c>
      <c r="D9" s="49" t="s">
        <v>22</v>
      </c>
      <c r="E9" s="41" t="s">
        <v>3</v>
      </c>
      <c r="F9" s="42"/>
      <c r="G9" s="43"/>
      <c r="H9" s="51" t="s">
        <v>2</v>
      </c>
      <c r="I9" s="41" t="s">
        <v>7</v>
      </c>
      <c r="J9" s="42"/>
      <c r="K9" s="42"/>
      <c r="L9" s="43"/>
      <c r="M9" s="41" t="s">
        <v>12</v>
      </c>
      <c r="N9" s="42"/>
      <c r="O9" s="42"/>
      <c r="P9" s="43"/>
    </row>
    <row r="10" spans="1:16" ht="28.5" customHeight="1" x14ac:dyDescent="0.25">
      <c r="A10" s="3"/>
      <c r="B10" s="48"/>
      <c r="C10" s="46"/>
      <c r="D10" s="50"/>
      <c r="E10" s="4" t="s">
        <v>4</v>
      </c>
      <c r="F10" s="4" t="s">
        <v>5</v>
      </c>
      <c r="G10" s="4" t="s">
        <v>6</v>
      </c>
      <c r="H10" s="52"/>
      <c r="I10" s="4" t="s">
        <v>8</v>
      </c>
      <c r="J10" s="4" t="s">
        <v>9</v>
      </c>
      <c r="K10" s="4" t="s">
        <v>10</v>
      </c>
      <c r="L10" s="4" t="s">
        <v>11</v>
      </c>
      <c r="M10" s="4" t="s">
        <v>13</v>
      </c>
      <c r="N10" s="4" t="s">
        <v>14</v>
      </c>
      <c r="O10" s="4" t="s">
        <v>15</v>
      </c>
      <c r="P10" s="4" t="s">
        <v>16</v>
      </c>
    </row>
    <row r="11" spans="1:16" x14ac:dyDescent="0.25">
      <c r="A11" s="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1:16" x14ac:dyDescent="0.25">
      <c r="A12" s="3"/>
      <c r="B12" s="3"/>
      <c r="C12" s="6" t="s">
        <v>59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7">
        <v>1</v>
      </c>
      <c r="C13" s="8" t="s">
        <v>32</v>
      </c>
      <c r="D13" s="25" t="s">
        <v>90</v>
      </c>
      <c r="E13" s="9">
        <v>8.3800000000000008</v>
      </c>
      <c r="F13" s="9">
        <v>24.82</v>
      </c>
      <c r="G13" s="9">
        <v>0.26</v>
      </c>
      <c r="H13" s="9">
        <v>259</v>
      </c>
      <c r="I13" s="9">
        <v>0.01</v>
      </c>
      <c r="J13" s="9">
        <v>0.24</v>
      </c>
      <c r="K13" s="9">
        <v>0.19</v>
      </c>
      <c r="L13" s="9">
        <v>0</v>
      </c>
      <c r="M13" s="9">
        <v>312.8</v>
      </c>
      <c r="N13" s="9">
        <v>181</v>
      </c>
      <c r="O13" s="9">
        <v>12.25</v>
      </c>
      <c r="P13" s="9">
        <v>0.39</v>
      </c>
    </row>
    <row r="14" spans="1:16" x14ac:dyDescent="0.25">
      <c r="A14" s="3"/>
      <c r="B14" s="7">
        <v>2</v>
      </c>
      <c r="C14" s="8" t="s">
        <v>30</v>
      </c>
      <c r="D14" s="7">
        <v>300</v>
      </c>
      <c r="E14" s="9">
        <v>12.33</v>
      </c>
      <c r="F14" s="9">
        <v>12.83</v>
      </c>
      <c r="G14" s="9">
        <v>62.4</v>
      </c>
      <c r="H14" s="9">
        <v>421</v>
      </c>
      <c r="I14" s="9">
        <v>0.27</v>
      </c>
      <c r="J14" s="9">
        <v>1.81</v>
      </c>
      <c r="K14" s="9">
        <v>0.08</v>
      </c>
      <c r="L14" s="9">
        <v>0</v>
      </c>
      <c r="M14" s="9">
        <v>197.11</v>
      </c>
      <c r="N14" s="9">
        <v>295.29000000000002</v>
      </c>
      <c r="O14" s="9">
        <v>80.099999999999994</v>
      </c>
      <c r="P14" s="9">
        <v>2.17</v>
      </c>
    </row>
    <row r="15" spans="1:16" ht="30" x14ac:dyDescent="0.25">
      <c r="A15" s="3"/>
      <c r="B15" s="7" t="s">
        <v>51</v>
      </c>
      <c r="C15" s="35" t="s">
        <v>96</v>
      </c>
      <c r="D15" s="25" t="s">
        <v>88</v>
      </c>
      <c r="E15" s="9">
        <v>3</v>
      </c>
      <c r="F15" s="9">
        <v>2.4</v>
      </c>
      <c r="G15" s="9">
        <v>37.5</v>
      </c>
      <c r="H15" s="9">
        <v>183</v>
      </c>
      <c r="I15" s="9">
        <v>0</v>
      </c>
      <c r="J15" s="9">
        <v>0</v>
      </c>
      <c r="K15" s="9">
        <v>0</v>
      </c>
      <c r="L15" s="9">
        <v>0</v>
      </c>
      <c r="M15" s="9">
        <v>5.5</v>
      </c>
      <c r="N15" s="9">
        <v>25</v>
      </c>
      <c r="O15" s="9">
        <v>4.5</v>
      </c>
      <c r="P15" s="9">
        <v>0.4</v>
      </c>
    </row>
    <row r="16" spans="1:16" x14ac:dyDescent="0.25">
      <c r="A16" s="3"/>
      <c r="B16" s="7">
        <v>3</v>
      </c>
      <c r="C16" s="8" t="s">
        <v>31</v>
      </c>
      <c r="D16" s="7">
        <v>200</v>
      </c>
      <c r="E16" s="9">
        <v>5.14</v>
      </c>
      <c r="F16" s="9">
        <v>5.27</v>
      </c>
      <c r="G16" s="9">
        <v>17.5</v>
      </c>
      <c r="H16" s="9">
        <v>133</v>
      </c>
      <c r="I16" s="9">
        <v>0.02</v>
      </c>
      <c r="J16" s="9">
        <v>1.95</v>
      </c>
      <c r="K16" s="9">
        <v>0.01</v>
      </c>
      <c r="L16" s="9">
        <v>0</v>
      </c>
      <c r="M16" s="9">
        <v>62.87</v>
      </c>
      <c r="N16" s="9">
        <v>42.75</v>
      </c>
      <c r="O16" s="9">
        <v>7.85</v>
      </c>
      <c r="P16" s="9">
        <v>0.1</v>
      </c>
    </row>
    <row r="17" spans="1:16" ht="15.75" thickBot="1" x14ac:dyDescent="0.3">
      <c r="A17" s="3"/>
      <c r="B17" s="10" t="s">
        <v>51</v>
      </c>
      <c r="C17" s="33" t="s">
        <v>25</v>
      </c>
      <c r="D17" s="10">
        <v>70</v>
      </c>
      <c r="E17" s="11">
        <v>5.32</v>
      </c>
      <c r="F17" s="11">
        <v>0.56000000000000005</v>
      </c>
      <c r="G17" s="11">
        <v>34.44</v>
      </c>
      <c r="H17" s="11">
        <v>164.36</v>
      </c>
      <c r="I17" s="11">
        <v>0.76</v>
      </c>
      <c r="J17" s="11">
        <v>0</v>
      </c>
      <c r="K17" s="11">
        <v>0</v>
      </c>
      <c r="L17" s="11">
        <v>0.77</v>
      </c>
      <c r="M17" s="11">
        <v>14</v>
      </c>
      <c r="N17" s="11">
        <v>45.5</v>
      </c>
      <c r="O17" s="11">
        <v>9.8000000000000007</v>
      </c>
      <c r="P17" s="11">
        <v>0.77</v>
      </c>
    </row>
    <row r="18" spans="1:16" ht="15.75" thickBot="1" x14ac:dyDescent="0.3">
      <c r="A18" s="3"/>
      <c r="B18" s="12"/>
      <c r="C18" s="13" t="s">
        <v>21</v>
      </c>
      <c r="D18" s="14">
        <f t="shared" ref="D18:P18" si="0">SUM(D13:D17)</f>
        <v>570</v>
      </c>
      <c r="E18" s="14">
        <f t="shared" si="0"/>
        <v>34.17</v>
      </c>
      <c r="F18" s="14">
        <f t="shared" si="0"/>
        <v>45.879999999999995</v>
      </c>
      <c r="G18" s="14">
        <f t="shared" si="0"/>
        <v>152.1</v>
      </c>
      <c r="H18" s="14">
        <f t="shared" si="0"/>
        <v>1160.3600000000001</v>
      </c>
      <c r="I18" s="14">
        <f t="shared" si="0"/>
        <v>1.06</v>
      </c>
      <c r="J18" s="14">
        <f t="shared" si="0"/>
        <v>4</v>
      </c>
      <c r="K18" s="14">
        <f t="shared" si="0"/>
        <v>0.28000000000000003</v>
      </c>
      <c r="L18" s="14">
        <f t="shared" si="0"/>
        <v>0.77</v>
      </c>
      <c r="M18" s="14">
        <f t="shared" si="0"/>
        <v>592.28000000000009</v>
      </c>
      <c r="N18" s="14">
        <f t="shared" si="0"/>
        <v>589.54</v>
      </c>
      <c r="O18" s="14">
        <f t="shared" si="0"/>
        <v>114.49999999999999</v>
      </c>
      <c r="P18" s="14">
        <f t="shared" si="0"/>
        <v>3.83</v>
      </c>
    </row>
    <row r="19" spans="1:16" x14ac:dyDescent="0.25">
      <c r="A19" s="3"/>
      <c r="B19" s="3"/>
      <c r="C19" s="6" t="s">
        <v>60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3"/>
      <c r="B20" s="15">
        <v>4</v>
      </c>
      <c r="C20" s="16" t="s">
        <v>52</v>
      </c>
      <c r="D20" s="7">
        <v>60</v>
      </c>
      <c r="E20" s="9">
        <v>0.186</v>
      </c>
      <c r="F20" s="9">
        <v>0.12</v>
      </c>
      <c r="G20" s="9">
        <v>3.9</v>
      </c>
      <c r="H20" s="9">
        <v>24</v>
      </c>
      <c r="I20" s="9">
        <v>0.06</v>
      </c>
      <c r="J20" s="9">
        <v>6</v>
      </c>
      <c r="K20" s="9">
        <v>0.03</v>
      </c>
      <c r="L20" s="9">
        <v>0.12</v>
      </c>
      <c r="M20" s="9">
        <v>12</v>
      </c>
      <c r="N20" s="9">
        <v>37.200000000000003</v>
      </c>
      <c r="O20" s="9">
        <v>12.6</v>
      </c>
      <c r="P20" s="9">
        <v>0.24</v>
      </c>
    </row>
    <row r="21" spans="1:16" x14ac:dyDescent="0.25">
      <c r="A21" s="3"/>
      <c r="B21" s="15">
        <v>5</v>
      </c>
      <c r="C21" s="16" t="s">
        <v>57</v>
      </c>
      <c r="D21" s="7" t="s">
        <v>91</v>
      </c>
      <c r="E21" s="9">
        <v>6.76</v>
      </c>
      <c r="F21" s="9">
        <v>8.484</v>
      </c>
      <c r="G21" s="9">
        <v>28.387</v>
      </c>
      <c r="H21" s="9">
        <v>203</v>
      </c>
      <c r="I21" s="9">
        <v>0.126</v>
      </c>
      <c r="J21" s="9">
        <v>11.55</v>
      </c>
      <c r="K21" s="9">
        <v>0.26600000000000001</v>
      </c>
      <c r="L21" s="9">
        <v>0.224</v>
      </c>
      <c r="M21" s="9">
        <v>45.037999999999997</v>
      </c>
      <c r="N21" s="9">
        <v>91.097999999999999</v>
      </c>
      <c r="O21" s="9">
        <v>38.36</v>
      </c>
      <c r="P21" s="9">
        <v>1.33</v>
      </c>
    </row>
    <row r="22" spans="1:16" x14ac:dyDescent="0.25">
      <c r="A22" s="3"/>
      <c r="B22" s="15">
        <v>8</v>
      </c>
      <c r="C22" s="16" t="s">
        <v>64</v>
      </c>
      <c r="D22" s="7">
        <v>220</v>
      </c>
      <c r="E22" s="9">
        <v>16.928999999999998</v>
      </c>
      <c r="F22" s="9">
        <v>18.37</v>
      </c>
      <c r="G22" s="9">
        <v>39.75</v>
      </c>
      <c r="H22" s="9">
        <v>412.5</v>
      </c>
      <c r="I22" s="9">
        <v>8.7999999999999995E-2</v>
      </c>
      <c r="J22" s="9">
        <v>1.2869999999999999</v>
      </c>
      <c r="K22" s="9">
        <v>0.31900000000000001</v>
      </c>
      <c r="L22" s="9">
        <v>0.44</v>
      </c>
      <c r="M22" s="9">
        <v>23.495999999999999</v>
      </c>
      <c r="N22" s="9">
        <v>227.447</v>
      </c>
      <c r="O22" s="9">
        <v>51.744</v>
      </c>
      <c r="P22" s="9">
        <v>2.7280000000000002</v>
      </c>
    </row>
    <row r="23" spans="1:16" x14ac:dyDescent="0.25">
      <c r="A23" s="3"/>
      <c r="B23" s="7">
        <v>26</v>
      </c>
      <c r="C23" s="8" t="s">
        <v>46</v>
      </c>
      <c r="D23" s="7" t="s">
        <v>47</v>
      </c>
      <c r="E23" s="9">
        <v>0.26</v>
      </c>
      <c r="F23" s="9">
        <v>0.06</v>
      </c>
      <c r="G23" s="9">
        <v>15.22</v>
      </c>
      <c r="H23" s="9">
        <v>62</v>
      </c>
      <c r="I23" s="9">
        <v>0</v>
      </c>
      <c r="J23" s="9">
        <v>2.9</v>
      </c>
      <c r="K23" s="9">
        <v>0</v>
      </c>
      <c r="L23" s="9">
        <v>0.01</v>
      </c>
      <c r="M23" s="9">
        <v>17.38</v>
      </c>
      <c r="N23" s="9">
        <v>9.7799999999999994</v>
      </c>
      <c r="O23" s="9">
        <v>7.28</v>
      </c>
      <c r="P23" s="9">
        <v>0.9</v>
      </c>
    </row>
    <row r="24" spans="1:16" x14ac:dyDescent="0.25">
      <c r="A24" s="3"/>
      <c r="B24" s="10" t="s">
        <v>51</v>
      </c>
      <c r="C24" s="16" t="s">
        <v>25</v>
      </c>
      <c r="D24" s="7">
        <v>70</v>
      </c>
      <c r="E24" s="11">
        <v>5.32</v>
      </c>
      <c r="F24" s="11">
        <v>0.56000000000000005</v>
      </c>
      <c r="G24" s="11">
        <v>34.44</v>
      </c>
      <c r="H24" s="11">
        <v>164.36</v>
      </c>
      <c r="I24" s="11">
        <v>0.76</v>
      </c>
      <c r="J24" s="11">
        <v>0</v>
      </c>
      <c r="K24" s="11">
        <v>0</v>
      </c>
      <c r="L24" s="11">
        <v>0.77</v>
      </c>
      <c r="M24" s="11">
        <v>14</v>
      </c>
      <c r="N24" s="11">
        <v>45.5</v>
      </c>
      <c r="O24" s="11">
        <v>9.8000000000000007</v>
      </c>
      <c r="P24" s="11">
        <v>0.77</v>
      </c>
    </row>
    <row r="25" spans="1:16" ht="15.75" thickBot="1" x14ac:dyDescent="0.3">
      <c r="A25" s="3"/>
      <c r="B25" s="15" t="s">
        <v>51</v>
      </c>
      <c r="C25" s="16" t="s">
        <v>26</v>
      </c>
      <c r="D25" s="7">
        <v>80</v>
      </c>
      <c r="E25" s="9">
        <v>5.28</v>
      </c>
      <c r="F25" s="9">
        <v>0.96</v>
      </c>
      <c r="G25" s="9">
        <v>26.72</v>
      </c>
      <c r="H25" s="9">
        <v>139.19999999999999</v>
      </c>
      <c r="I25" s="9">
        <v>0.14399999999999999</v>
      </c>
      <c r="J25" s="9">
        <v>0</v>
      </c>
      <c r="K25" s="9">
        <v>0</v>
      </c>
      <c r="L25" s="9">
        <v>0</v>
      </c>
      <c r="M25" s="9">
        <v>28</v>
      </c>
      <c r="N25" s="9">
        <v>126.4</v>
      </c>
      <c r="O25" s="9">
        <v>37.6</v>
      </c>
      <c r="P25" s="9">
        <v>3.12</v>
      </c>
    </row>
    <row r="26" spans="1:16" ht="15.75" thickBot="1" x14ac:dyDescent="0.3">
      <c r="A26" s="3"/>
      <c r="B26" s="12"/>
      <c r="C26" s="13" t="s">
        <v>21</v>
      </c>
      <c r="D26" s="14">
        <f t="shared" ref="D26:P26" si="1">SUM(D20:D25)</f>
        <v>430</v>
      </c>
      <c r="E26" s="14">
        <f t="shared" si="1"/>
        <v>34.734999999999999</v>
      </c>
      <c r="F26" s="14">
        <f t="shared" si="1"/>
        <v>28.553999999999998</v>
      </c>
      <c r="G26" s="14">
        <f t="shared" si="1"/>
        <v>148.417</v>
      </c>
      <c r="H26" s="14">
        <f t="shared" si="1"/>
        <v>1005.06</v>
      </c>
      <c r="I26" s="14">
        <f t="shared" si="1"/>
        <v>1.1779999999999999</v>
      </c>
      <c r="J26" s="14">
        <f t="shared" si="1"/>
        <v>21.736999999999998</v>
      </c>
      <c r="K26" s="14">
        <f t="shared" si="1"/>
        <v>0.61499999999999999</v>
      </c>
      <c r="L26" s="14">
        <f t="shared" si="1"/>
        <v>1.5640000000000001</v>
      </c>
      <c r="M26" s="14">
        <f t="shared" si="1"/>
        <v>139.91399999999999</v>
      </c>
      <c r="N26" s="14">
        <f t="shared" si="1"/>
        <v>537.42499999999995</v>
      </c>
      <c r="O26" s="14">
        <f t="shared" si="1"/>
        <v>157.38400000000001</v>
      </c>
      <c r="P26" s="14">
        <f t="shared" si="1"/>
        <v>9.088000000000001</v>
      </c>
    </row>
    <row r="27" spans="1:16" x14ac:dyDescent="0.25">
      <c r="A27" s="3"/>
      <c r="B27" s="17"/>
      <c r="C27" s="18" t="s">
        <v>27</v>
      </c>
      <c r="D27" s="19">
        <f t="shared" ref="D27:P27" si="2">D26+D18</f>
        <v>1000</v>
      </c>
      <c r="E27" s="20">
        <f t="shared" si="2"/>
        <v>68.905000000000001</v>
      </c>
      <c r="F27" s="20">
        <f t="shared" si="2"/>
        <v>74.433999999999997</v>
      </c>
      <c r="G27" s="20">
        <f t="shared" si="2"/>
        <v>300.517</v>
      </c>
      <c r="H27" s="20">
        <f t="shared" si="2"/>
        <v>2165.42</v>
      </c>
      <c r="I27" s="20">
        <f t="shared" si="2"/>
        <v>2.238</v>
      </c>
      <c r="J27" s="20">
        <f t="shared" si="2"/>
        <v>25.736999999999998</v>
      </c>
      <c r="K27" s="20">
        <f t="shared" si="2"/>
        <v>0.89500000000000002</v>
      </c>
      <c r="L27" s="20">
        <f t="shared" si="2"/>
        <v>2.3340000000000001</v>
      </c>
      <c r="M27" s="20">
        <f t="shared" si="2"/>
        <v>732.19400000000007</v>
      </c>
      <c r="N27" s="20">
        <f t="shared" si="2"/>
        <v>1126.9649999999999</v>
      </c>
      <c r="O27" s="20">
        <f t="shared" si="2"/>
        <v>271.88400000000001</v>
      </c>
      <c r="P27" s="20">
        <f t="shared" si="2"/>
        <v>12.918000000000001</v>
      </c>
    </row>
    <row r="28" spans="1:16" x14ac:dyDescent="0.25">
      <c r="A28" s="3"/>
      <c r="B28" s="16"/>
      <c r="C28" s="44" t="s">
        <v>28</v>
      </c>
      <c r="D28" s="45"/>
      <c r="E28" s="21">
        <v>46.2</v>
      </c>
      <c r="F28" s="21">
        <v>47.4</v>
      </c>
      <c r="G28" s="21">
        <v>201</v>
      </c>
      <c r="H28" s="21">
        <v>1415</v>
      </c>
      <c r="I28" s="21">
        <v>0.72</v>
      </c>
      <c r="J28" s="21">
        <v>36</v>
      </c>
      <c r="K28" s="21">
        <v>0.42</v>
      </c>
      <c r="L28" s="21">
        <v>6</v>
      </c>
      <c r="M28" s="21">
        <v>660</v>
      </c>
      <c r="N28" s="21">
        <v>990</v>
      </c>
      <c r="O28" s="21">
        <v>150</v>
      </c>
      <c r="P28" s="21">
        <v>7.2</v>
      </c>
    </row>
    <row r="29" spans="1:16" x14ac:dyDescent="0.25">
      <c r="A29" s="3"/>
      <c r="B29" s="16"/>
      <c r="C29" s="22" t="s">
        <v>29</v>
      </c>
      <c r="D29" s="23"/>
      <c r="E29" s="24">
        <f>E27*100/E28</f>
        <v>149.14502164502164</v>
      </c>
      <c r="F29" s="24">
        <f t="shared" ref="F29:P29" si="3">F27*100/F28</f>
        <v>157.03375527426161</v>
      </c>
      <c r="G29" s="24">
        <f t="shared" si="3"/>
        <v>149.51094527363185</v>
      </c>
      <c r="H29" s="24">
        <f t="shared" si="3"/>
        <v>153.03321554770318</v>
      </c>
      <c r="I29" s="24">
        <f t="shared" si="3"/>
        <v>310.83333333333337</v>
      </c>
      <c r="J29" s="24">
        <f t="shared" si="3"/>
        <v>71.49166666666666</v>
      </c>
      <c r="K29" s="24">
        <f t="shared" si="3"/>
        <v>213.0952380952381</v>
      </c>
      <c r="L29" s="24">
        <f t="shared" si="3"/>
        <v>38.9</v>
      </c>
      <c r="M29" s="24">
        <f t="shared" si="3"/>
        <v>110.93848484848486</v>
      </c>
      <c r="N29" s="24">
        <f t="shared" si="3"/>
        <v>113.83484848484846</v>
      </c>
      <c r="O29" s="24">
        <f t="shared" si="3"/>
        <v>181.256</v>
      </c>
      <c r="P29" s="24">
        <f t="shared" si="3"/>
        <v>179.41666666666669</v>
      </c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</sheetData>
  <mergeCells count="8">
    <mergeCell ref="M9:P9"/>
    <mergeCell ref="C28:D28"/>
    <mergeCell ref="C9:C10"/>
    <mergeCell ref="B9:B10"/>
    <mergeCell ref="D9:D10"/>
    <mergeCell ref="E9:G9"/>
    <mergeCell ref="H9:H10"/>
    <mergeCell ref="I9:L9"/>
  </mergeCells>
  <pageMargins left="0.19685039370078741" right="0.1968503937007874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0"/>
  <sheetViews>
    <sheetView topLeftCell="A7" workbookViewId="0">
      <selection activeCell="B16" sqref="B16:P16"/>
    </sheetView>
  </sheetViews>
  <sheetFormatPr defaultRowHeight="15" x14ac:dyDescent="0.25"/>
  <cols>
    <col min="1" max="1" width="4.85546875" customWidth="1"/>
    <col min="3" max="3" width="37.5703125" customWidth="1"/>
  </cols>
  <sheetData>
    <row r="2" spans="2:16" x14ac:dyDescent="0.25">
      <c r="B2" s="2" t="s">
        <v>61</v>
      </c>
      <c r="C2" s="2"/>
      <c r="K2" s="1"/>
      <c r="L2" s="1"/>
      <c r="M2" s="1"/>
    </row>
    <row r="3" spans="2:16" x14ac:dyDescent="0.25">
      <c r="B3" s="2"/>
      <c r="C3" s="2"/>
      <c r="D3" s="6" t="s">
        <v>73</v>
      </c>
      <c r="K3" s="1"/>
      <c r="L3" s="1"/>
      <c r="M3" s="1"/>
    </row>
    <row r="4" spans="2:16" x14ac:dyDescent="0.25">
      <c r="B4" s="2" t="s">
        <v>17</v>
      </c>
      <c r="C4" s="3" t="s">
        <v>44</v>
      </c>
      <c r="K4" s="1"/>
      <c r="L4" s="1"/>
      <c r="M4" s="1"/>
    </row>
    <row r="5" spans="2:16" x14ac:dyDescent="0.25">
      <c r="B5" s="2" t="s">
        <v>18</v>
      </c>
      <c r="C5" s="3" t="s">
        <v>20</v>
      </c>
      <c r="K5" s="1"/>
      <c r="L5" s="1"/>
      <c r="M5" s="1"/>
    </row>
    <row r="6" spans="2:16" x14ac:dyDescent="0.25">
      <c r="B6" s="2" t="s">
        <v>19</v>
      </c>
      <c r="C6" s="3" t="s">
        <v>58</v>
      </c>
      <c r="K6" s="1"/>
      <c r="L6" s="1"/>
      <c r="M6" s="1"/>
    </row>
    <row r="7" spans="2:16" x14ac:dyDescent="0.25">
      <c r="B7" s="2" t="s">
        <v>89</v>
      </c>
      <c r="C7" s="2"/>
      <c r="K7" s="1"/>
      <c r="L7" s="1"/>
      <c r="M7" s="1"/>
    </row>
    <row r="8" spans="2:16" x14ac:dyDescent="0.25">
      <c r="B8" s="1"/>
      <c r="C8" s="1"/>
      <c r="K8" s="1"/>
      <c r="L8" s="1"/>
      <c r="M8" s="1"/>
    </row>
    <row r="9" spans="2:16" ht="24" customHeight="1" x14ac:dyDescent="0.25">
      <c r="B9" s="47" t="s">
        <v>0</v>
      </c>
      <c r="C9" s="46" t="s">
        <v>1</v>
      </c>
      <c r="D9" s="49" t="s">
        <v>22</v>
      </c>
      <c r="E9" s="41" t="s">
        <v>3</v>
      </c>
      <c r="F9" s="42"/>
      <c r="G9" s="43"/>
      <c r="H9" s="51" t="s">
        <v>2</v>
      </c>
      <c r="I9" s="41" t="s">
        <v>7</v>
      </c>
      <c r="J9" s="42"/>
      <c r="K9" s="42"/>
      <c r="L9" s="43"/>
      <c r="M9" s="41" t="s">
        <v>12</v>
      </c>
      <c r="N9" s="42"/>
      <c r="O9" s="42"/>
      <c r="P9" s="43"/>
    </row>
    <row r="10" spans="2:16" ht="28.5" customHeight="1" x14ac:dyDescent="0.25">
      <c r="B10" s="48"/>
      <c r="C10" s="46"/>
      <c r="D10" s="50"/>
      <c r="E10" s="4" t="s">
        <v>4</v>
      </c>
      <c r="F10" s="4" t="s">
        <v>5</v>
      </c>
      <c r="G10" s="4" t="s">
        <v>6</v>
      </c>
      <c r="H10" s="52"/>
      <c r="I10" s="4" t="s">
        <v>8</v>
      </c>
      <c r="J10" s="4" t="s">
        <v>9</v>
      </c>
      <c r="K10" s="4" t="s">
        <v>10</v>
      </c>
      <c r="L10" s="4" t="s">
        <v>11</v>
      </c>
      <c r="M10" s="4" t="s">
        <v>13</v>
      </c>
      <c r="N10" s="4" t="s">
        <v>14</v>
      </c>
      <c r="O10" s="4" t="s">
        <v>15</v>
      </c>
      <c r="P10" s="4" t="s">
        <v>16</v>
      </c>
    </row>
    <row r="11" spans="2:16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2:16" x14ac:dyDescent="0.25">
      <c r="B12" s="3"/>
      <c r="C12" s="6" t="s">
        <v>59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25">
      <c r="B13" s="25" t="s">
        <v>97</v>
      </c>
      <c r="C13" s="8" t="s">
        <v>98</v>
      </c>
      <c r="D13" s="7">
        <v>60</v>
      </c>
      <c r="E13" s="9">
        <v>2.4</v>
      </c>
      <c r="F13" s="9">
        <v>0.84</v>
      </c>
      <c r="G13" s="9">
        <v>12</v>
      </c>
      <c r="H13" s="9">
        <v>65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</row>
    <row r="14" spans="2:16" x14ac:dyDescent="0.25">
      <c r="B14" s="15">
        <v>22</v>
      </c>
      <c r="C14" s="8" t="s">
        <v>70</v>
      </c>
      <c r="D14" s="7">
        <v>130</v>
      </c>
      <c r="E14" s="9">
        <v>9.3800000000000008</v>
      </c>
      <c r="F14" s="9">
        <v>18.82</v>
      </c>
      <c r="G14" s="9">
        <v>14.55</v>
      </c>
      <c r="H14" s="9">
        <v>326</v>
      </c>
      <c r="I14" s="9">
        <v>0.04</v>
      </c>
      <c r="J14" s="9">
        <v>1.33</v>
      </c>
      <c r="K14" s="9">
        <v>0.13</v>
      </c>
      <c r="L14" s="9">
        <v>3.98</v>
      </c>
      <c r="M14" s="9">
        <v>79.42</v>
      </c>
      <c r="N14" s="9">
        <v>129.22999999999999</v>
      </c>
      <c r="O14" s="9">
        <v>22.16</v>
      </c>
      <c r="P14" s="9">
        <v>0.9</v>
      </c>
    </row>
    <row r="15" spans="2:16" x14ac:dyDescent="0.25">
      <c r="B15" s="15">
        <v>7</v>
      </c>
      <c r="C15" s="16" t="s">
        <v>37</v>
      </c>
      <c r="D15" s="7">
        <v>180</v>
      </c>
      <c r="E15" s="9">
        <v>6.5</v>
      </c>
      <c r="F15" s="9">
        <v>5.25</v>
      </c>
      <c r="G15" s="9">
        <v>29.03</v>
      </c>
      <c r="H15" s="9">
        <v>200</v>
      </c>
      <c r="I15" s="9">
        <v>0.04</v>
      </c>
      <c r="J15" s="9">
        <v>0</v>
      </c>
      <c r="K15" s="9">
        <v>0.03</v>
      </c>
      <c r="L15" s="9">
        <v>3.15</v>
      </c>
      <c r="M15" s="9">
        <v>4.63</v>
      </c>
      <c r="N15" s="9">
        <v>33.82</v>
      </c>
      <c r="O15" s="9">
        <v>9.01</v>
      </c>
      <c r="P15" s="9">
        <v>0.86</v>
      </c>
    </row>
    <row r="16" spans="2:16" x14ac:dyDescent="0.25">
      <c r="B16" s="15" t="s">
        <v>51</v>
      </c>
      <c r="C16" s="16" t="s">
        <v>71</v>
      </c>
      <c r="D16" s="7">
        <v>200</v>
      </c>
      <c r="E16" s="9">
        <v>1.4</v>
      </c>
      <c r="F16" s="9">
        <v>0.2</v>
      </c>
      <c r="G16" s="9">
        <v>26.4</v>
      </c>
      <c r="H16" s="9">
        <v>120</v>
      </c>
      <c r="I16" s="9">
        <v>0.08</v>
      </c>
      <c r="J16" s="9">
        <v>80</v>
      </c>
      <c r="K16" s="9">
        <v>0.1</v>
      </c>
      <c r="L16" s="9">
        <v>0.2</v>
      </c>
      <c r="M16" s="9">
        <v>36</v>
      </c>
      <c r="N16" s="9">
        <v>26</v>
      </c>
      <c r="O16" s="9">
        <v>22</v>
      </c>
      <c r="P16" s="9">
        <v>0.6</v>
      </c>
    </row>
    <row r="17" spans="2:16" ht="15.75" thickBot="1" x14ac:dyDescent="0.3">
      <c r="B17" s="10" t="s">
        <v>51</v>
      </c>
      <c r="C17" s="33" t="s">
        <v>25</v>
      </c>
      <c r="D17" s="10">
        <v>70</v>
      </c>
      <c r="E17" s="11">
        <v>5.32</v>
      </c>
      <c r="F17" s="11">
        <v>0.56000000000000005</v>
      </c>
      <c r="G17" s="11">
        <v>34.44</v>
      </c>
      <c r="H17" s="11">
        <v>164.36</v>
      </c>
      <c r="I17" s="11">
        <v>0.76</v>
      </c>
      <c r="J17" s="11">
        <v>0</v>
      </c>
      <c r="K17" s="11">
        <v>0</v>
      </c>
      <c r="L17" s="11">
        <v>0.77</v>
      </c>
      <c r="M17" s="11">
        <v>14</v>
      </c>
      <c r="N17" s="11">
        <v>45.5</v>
      </c>
      <c r="O17" s="11">
        <v>9.8000000000000007</v>
      </c>
      <c r="P17" s="11">
        <v>0.77</v>
      </c>
    </row>
    <row r="18" spans="2:16" ht="15.75" thickBot="1" x14ac:dyDescent="0.3">
      <c r="B18" s="12"/>
      <c r="C18" s="13" t="s">
        <v>21</v>
      </c>
      <c r="D18" s="14">
        <f t="shared" ref="D18:P18" si="0">SUM(D13:D17)</f>
        <v>640</v>
      </c>
      <c r="E18" s="14">
        <f t="shared" si="0"/>
        <v>25</v>
      </c>
      <c r="F18" s="14">
        <f t="shared" si="0"/>
        <v>25.669999999999998</v>
      </c>
      <c r="G18" s="14">
        <f t="shared" si="0"/>
        <v>116.41999999999999</v>
      </c>
      <c r="H18" s="14">
        <f t="shared" si="0"/>
        <v>875.36</v>
      </c>
      <c r="I18" s="14">
        <f t="shared" si="0"/>
        <v>0.92</v>
      </c>
      <c r="J18" s="14">
        <f t="shared" si="0"/>
        <v>81.33</v>
      </c>
      <c r="K18" s="14">
        <f t="shared" si="0"/>
        <v>0.26</v>
      </c>
      <c r="L18" s="14">
        <f t="shared" si="0"/>
        <v>8.1</v>
      </c>
      <c r="M18" s="14">
        <f t="shared" si="0"/>
        <v>134.05000000000001</v>
      </c>
      <c r="N18" s="14">
        <f t="shared" si="0"/>
        <v>234.54999999999998</v>
      </c>
      <c r="O18" s="14">
        <f t="shared" si="0"/>
        <v>62.97</v>
      </c>
      <c r="P18" s="14">
        <f t="shared" si="0"/>
        <v>3.13</v>
      </c>
    </row>
    <row r="19" spans="2:16" x14ac:dyDescent="0.25">
      <c r="B19" s="3"/>
      <c r="C19" s="6" t="s">
        <v>60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5">
      <c r="B20" s="15" t="s">
        <v>51</v>
      </c>
      <c r="C20" s="16" t="s">
        <v>62</v>
      </c>
      <c r="D20" s="7" t="s">
        <v>82</v>
      </c>
      <c r="E20" s="9">
        <v>1.8</v>
      </c>
      <c r="F20" s="9">
        <v>0.4</v>
      </c>
      <c r="G20" s="9">
        <v>16.2</v>
      </c>
      <c r="H20" s="9">
        <v>86</v>
      </c>
      <c r="I20" s="9">
        <v>0.08</v>
      </c>
      <c r="J20" s="9">
        <v>120</v>
      </c>
      <c r="K20" s="9">
        <v>0</v>
      </c>
      <c r="L20" s="9">
        <v>0.4</v>
      </c>
      <c r="M20" s="9">
        <v>68</v>
      </c>
      <c r="N20" s="9">
        <v>46</v>
      </c>
      <c r="O20" s="9">
        <v>26</v>
      </c>
      <c r="P20" s="9">
        <v>0.6</v>
      </c>
    </row>
    <row r="21" spans="2:16" ht="30" x14ac:dyDescent="0.25">
      <c r="B21" s="15">
        <v>10</v>
      </c>
      <c r="C21" s="26" t="s">
        <v>84</v>
      </c>
      <c r="D21" s="7" t="s">
        <v>92</v>
      </c>
      <c r="E21" s="9">
        <v>13.076000000000001</v>
      </c>
      <c r="F21" s="9">
        <v>12.446</v>
      </c>
      <c r="G21" s="9">
        <v>30.408000000000001</v>
      </c>
      <c r="H21" s="9">
        <v>186.2</v>
      </c>
      <c r="I21" s="9">
        <v>0.28000000000000003</v>
      </c>
      <c r="J21" s="9">
        <v>8.26</v>
      </c>
      <c r="K21" s="9">
        <v>0.28000000000000003</v>
      </c>
      <c r="L21" s="9">
        <v>0</v>
      </c>
      <c r="M21" s="9">
        <v>72.67</v>
      </c>
      <c r="N21" s="9">
        <v>228.89</v>
      </c>
      <c r="O21" s="9">
        <v>64.739999999999995</v>
      </c>
      <c r="P21" s="9">
        <v>3.7360000000000002</v>
      </c>
    </row>
    <row r="22" spans="2:16" x14ac:dyDescent="0.25">
      <c r="B22" s="7">
        <v>11</v>
      </c>
      <c r="C22" s="8" t="s">
        <v>85</v>
      </c>
      <c r="D22" s="7">
        <v>130</v>
      </c>
      <c r="E22" s="9">
        <v>20.43</v>
      </c>
      <c r="F22" s="9">
        <v>10.6</v>
      </c>
      <c r="G22" s="9">
        <v>3.6869999999999998</v>
      </c>
      <c r="H22" s="37">
        <v>191.53700000000001</v>
      </c>
      <c r="I22" s="9">
        <v>8.2000000000000003E-2</v>
      </c>
      <c r="J22" s="9">
        <v>1.7000000000000001E-2</v>
      </c>
      <c r="K22" s="9">
        <v>0.02</v>
      </c>
      <c r="L22" s="9">
        <v>1.583</v>
      </c>
      <c r="M22" s="9">
        <v>173.96</v>
      </c>
      <c r="N22" s="9">
        <v>158.24</v>
      </c>
      <c r="O22" s="9">
        <v>36.340000000000003</v>
      </c>
      <c r="P22" s="9">
        <v>0.73199999999999998</v>
      </c>
    </row>
    <row r="23" spans="2:16" x14ac:dyDescent="0.25">
      <c r="B23" s="7">
        <v>12</v>
      </c>
      <c r="C23" s="8" t="s">
        <v>34</v>
      </c>
      <c r="D23" s="7">
        <v>180</v>
      </c>
      <c r="E23" s="9">
        <v>3.75</v>
      </c>
      <c r="F23" s="9">
        <v>5.63</v>
      </c>
      <c r="G23" s="9">
        <v>15.35</v>
      </c>
      <c r="H23" s="9">
        <v>160</v>
      </c>
      <c r="I23" s="9">
        <v>0.16</v>
      </c>
      <c r="J23" s="9">
        <v>6.23</v>
      </c>
      <c r="K23" s="9">
        <v>0.03</v>
      </c>
      <c r="L23" s="9">
        <v>1.5</v>
      </c>
      <c r="M23" s="9">
        <v>44.37</v>
      </c>
      <c r="N23" s="9">
        <v>98.13</v>
      </c>
      <c r="O23" s="9">
        <v>33.299999999999997</v>
      </c>
      <c r="P23" s="9">
        <v>1.19</v>
      </c>
    </row>
    <row r="24" spans="2:16" x14ac:dyDescent="0.25">
      <c r="B24" s="15">
        <v>19</v>
      </c>
      <c r="C24" s="16" t="s">
        <v>99</v>
      </c>
      <c r="D24" s="7">
        <v>200</v>
      </c>
      <c r="E24" s="9">
        <v>1.92</v>
      </c>
      <c r="F24" s="9">
        <v>0.11</v>
      </c>
      <c r="G24" s="9">
        <v>38.83</v>
      </c>
      <c r="H24" s="9">
        <v>166</v>
      </c>
      <c r="I24" s="9">
        <v>0.04</v>
      </c>
      <c r="J24" s="9">
        <v>1.48</v>
      </c>
      <c r="K24" s="9">
        <v>0.1</v>
      </c>
      <c r="L24" s="9">
        <v>0</v>
      </c>
      <c r="M24" s="9">
        <v>68.8</v>
      </c>
      <c r="N24" s="9">
        <v>54.02</v>
      </c>
      <c r="O24" s="9">
        <v>40.85</v>
      </c>
      <c r="P24" s="9">
        <v>1.24</v>
      </c>
    </row>
    <row r="25" spans="2:16" x14ac:dyDescent="0.25">
      <c r="B25" s="10" t="s">
        <v>51</v>
      </c>
      <c r="C25" s="16" t="s">
        <v>25</v>
      </c>
      <c r="D25" s="7">
        <v>70</v>
      </c>
      <c r="E25" s="11">
        <v>5.32</v>
      </c>
      <c r="F25" s="11">
        <v>0.56000000000000005</v>
      </c>
      <c r="G25" s="11">
        <v>34.44</v>
      </c>
      <c r="H25" s="11">
        <v>164.36</v>
      </c>
      <c r="I25" s="11">
        <v>0.76</v>
      </c>
      <c r="J25" s="11">
        <v>0</v>
      </c>
      <c r="K25" s="11">
        <v>0</v>
      </c>
      <c r="L25" s="11">
        <v>0.77</v>
      </c>
      <c r="M25" s="11">
        <v>14</v>
      </c>
      <c r="N25" s="11">
        <v>45.5</v>
      </c>
      <c r="O25" s="11">
        <v>9.8000000000000007</v>
      </c>
      <c r="P25" s="11">
        <v>0.77</v>
      </c>
    </row>
    <row r="26" spans="2:16" ht="15.75" thickBot="1" x14ac:dyDescent="0.3">
      <c r="B26" s="15" t="s">
        <v>51</v>
      </c>
      <c r="C26" s="16" t="s">
        <v>26</v>
      </c>
      <c r="D26" s="7">
        <v>80</v>
      </c>
      <c r="E26" s="9">
        <v>5.28</v>
      </c>
      <c r="F26" s="9">
        <v>0.96</v>
      </c>
      <c r="G26" s="9">
        <v>26.72</v>
      </c>
      <c r="H26" s="9">
        <v>139.19999999999999</v>
      </c>
      <c r="I26" s="9">
        <v>0.14399999999999999</v>
      </c>
      <c r="J26" s="9">
        <v>0</v>
      </c>
      <c r="K26" s="9">
        <v>0</v>
      </c>
      <c r="L26" s="9">
        <v>0</v>
      </c>
      <c r="M26" s="9">
        <v>28</v>
      </c>
      <c r="N26" s="9">
        <v>126.4</v>
      </c>
      <c r="O26" s="9">
        <v>37.6</v>
      </c>
      <c r="P26" s="9">
        <v>3.12</v>
      </c>
    </row>
    <row r="27" spans="2:16" ht="15.75" thickBot="1" x14ac:dyDescent="0.3">
      <c r="B27" s="12"/>
      <c r="C27" s="13" t="s">
        <v>21</v>
      </c>
      <c r="D27" s="14">
        <f t="shared" ref="D27:P27" si="1">SUM(D20:D26)</f>
        <v>660</v>
      </c>
      <c r="E27" s="36">
        <f t="shared" si="1"/>
        <v>51.576000000000001</v>
      </c>
      <c r="F27" s="36">
        <f t="shared" si="1"/>
        <v>30.705999999999996</v>
      </c>
      <c r="G27" s="36">
        <f t="shared" si="1"/>
        <v>165.63499999999999</v>
      </c>
      <c r="H27" s="36">
        <f t="shared" si="1"/>
        <v>1093.297</v>
      </c>
      <c r="I27" s="36">
        <f t="shared" si="1"/>
        <v>1.546</v>
      </c>
      <c r="J27" s="36">
        <f>SUM(J20:J26)</f>
        <v>135.98699999999997</v>
      </c>
      <c r="K27" s="36">
        <f t="shared" si="1"/>
        <v>0.43000000000000005</v>
      </c>
      <c r="L27" s="36">
        <f t="shared" si="1"/>
        <v>4.2530000000000001</v>
      </c>
      <c r="M27" s="36">
        <f t="shared" si="1"/>
        <v>469.8</v>
      </c>
      <c r="N27" s="36">
        <f t="shared" si="1"/>
        <v>757.18</v>
      </c>
      <c r="O27" s="36">
        <f t="shared" si="1"/>
        <v>248.63</v>
      </c>
      <c r="P27" s="36">
        <f t="shared" si="1"/>
        <v>11.388000000000002</v>
      </c>
    </row>
    <row r="28" spans="2:16" x14ac:dyDescent="0.25">
      <c r="B28" s="17"/>
      <c r="C28" s="18" t="s">
        <v>27</v>
      </c>
      <c r="D28" s="19">
        <f t="shared" ref="D28:P28" si="2">D27+D18</f>
        <v>1300</v>
      </c>
      <c r="E28" s="20">
        <f t="shared" si="2"/>
        <v>76.575999999999993</v>
      </c>
      <c r="F28" s="20">
        <f t="shared" si="2"/>
        <v>56.375999999999991</v>
      </c>
      <c r="G28" s="20">
        <f t="shared" si="2"/>
        <v>282.05499999999995</v>
      </c>
      <c r="H28" s="20">
        <f t="shared" si="2"/>
        <v>1968.6570000000002</v>
      </c>
      <c r="I28" s="20">
        <f t="shared" si="2"/>
        <v>2.4660000000000002</v>
      </c>
      <c r="J28" s="20">
        <f t="shared" si="2"/>
        <v>217.31699999999995</v>
      </c>
      <c r="K28" s="20">
        <f t="shared" si="2"/>
        <v>0.69000000000000006</v>
      </c>
      <c r="L28" s="20">
        <f t="shared" si="2"/>
        <v>12.353</v>
      </c>
      <c r="M28" s="20">
        <f t="shared" si="2"/>
        <v>603.85</v>
      </c>
      <c r="N28" s="20">
        <f t="shared" si="2"/>
        <v>991.7299999999999</v>
      </c>
      <c r="O28" s="20">
        <f t="shared" si="2"/>
        <v>311.60000000000002</v>
      </c>
      <c r="P28" s="20">
        <f t="shared" si="2"/>
        <v>14.518000000000001</v>
      </c>
    </row>
    <row r="29" spans="2:16" x14ac:dyDescent="0.25">
      <c r="B29" s="16"/>
      <c r="C29" s="44" t="s">
        <v>28</v>
      </c>
      <c r="D29" s="45"/>
      <c r="E29" s="21">
        <v>46.2</v>
      </c>
      <c r="F29" s="21">
        <v>47.4</v>
      </c>
      <c r="G29" s="21">
        <v>201</v>
      </c>
      <c r="H29" s="21">
        <v>1415</v>
      </c>
      <c r="I29" s="21">
        <v>0.72</v>
      </c>
      <c r="J29" s="21">
        <v>36</v>
      </c>
      <c r="K29" s="21">
        <v>0.42</v>
      </c>
      <c r="L29" s="21">
        <v>6</v>
      </c>
      <c r="M29" s="21">
        <v>660</v>
      </c>
      <c r="N29" s="21">
        <v>990</v>
      </c>
      <c r="O29" s="21">
        <v>150</v>
      </c>
      <c r="P29" s="21">
        <v>7.2</v>
      </c>
    </row>
    <row r="30" spans="2:16" x14ac:dyDescent="0.25">
      <c r="B30" s="16"/>
      <c r="C30" s="22" t="s">
        <v>29</v>
      </c>
      <c r="D30" s="23"/>
      <c r="E30" s="24">
        <f>E28*100/E29</f>
        <v>165.74891774891773</v>
      </c>
      <c r="F30" s="24">
        <f t="shared" ref="F30:P30" si="3">F28*100/F29</f>
        <v>118.93670886075948</v>
      </c>
      <c r="G30" s="24">
        <f t="shared" si="3"/>
        <v>140.32587064676616</v>
      </c>
      <c r="H30" s="24">
        <f t="shared" si="3"/>
        <v>139.12770318021202</v>
      </c>
      <c r="I30" s="24">
        <f t="shared" si="3"/>
        <v>342.50000000000006</v>
      </c>
      <c r="J30" s="24">
        <f t="shared" si="3"/>
        <v>603.65833333333319</v>
      </c>
      <c r="K30" s="24">
        <f t="shared" si="3"/>
        <v>164.28571428571428</v>
      </c>
      <c r="L30" s="24">
        <f t="shared" si="3"/>
        <v>205.88333333333333</v>
      </c>
      <c r="M30" s="24">
        <f t="shared" si="3"/>
        <v>91.492424242424249</v>
      </c>
      <c r="N30" s="24">
        <f t="shared" si="3"/>
        <v>100.17474747474746</v>
      </c>
      <c r="O30" s="24">
        <f t="shared" si="3"/>
        <v>207.73333333333335</v>
      </c>
      <c r="P30" s="24">
        <f t="shared" si="3"/>
        <v>201.63888888888891</v>
      </c>
    </row>
  </sheetData>
  <mergeCells count="8">
    <mergeCell ref="M9:P9"/>
    <mergeCell ref="C29:D29"/>
    <mergeCell ref="B9:B10"/>
    <mergeCell ref="C9:C10"/>
    <mergeCell ref="D9:D10"/>
    <mergeCell ref="E9:G9"/>
    <mergeCell ref="H9:H10"/>
    <mergeCell ref="I9:L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1"/>
  <sheetViews>
    <sheetView topLeftCell="A7" workbookViewId="0">
      <selection activeCell="B22" sqref="B22:P22"/>
    </sheetView>
  </sheetViews>
  <sheetFormatPr defaultRowHeight="15" x14ac:dyDescent="0.25"/>
  <cols>
    <col min="1" max="1" width="3.42578125" customWidth="1"/>
    <col min="3" max="3" width="39.140625" customWidth="1"/>
  </cols>
  <sheetData>
    <row r="2" spans="2:16" x14ac:dyDescent="0.25">
      <c r="B2" s="2" t="s">
        <v>61</v>
      </c>
      <c r="C2" s="1"/>
      <c r="K2" s="1"/>
      <c r="L2" s="1"/>
      <c r="M2" s="1"/>
    </row>
    <row r="3" spans="2:16" x14ac:dyDescent="0.25">
      <c r="B3" s="1"/>
      <c r="C3" s="1"/>
      <c r="D3" s="6" t="s">
        <v>74</v>
      </c>
      <c r="K3" s="1"/>
      <c r="L3" s="1"/>
      <c r="M3" s="1"/>
    </row>
    <row r="4" spans="2:16" x14ac:dyDescent="0.25">
      <c r="B4" s="2" t="s">
        <v>17</v>
      </c>
      <c r="C4" s="3" t="s">
        <v>33</v>
      </c>
      <c r="K4" s="1"/>
      <c r="L4" s="1"/>
      <c r="M4" s="1"/>
    </row>
    <row r="5" spans="2:16" x14ac:dyDescent="0.25">
      <c r="B5" s="2" t="s">
        <v>18</v>
      </c>
      <c r="C5" s="3" t="s">
        <v>20</v>
      </c>
      <c r="K5" s="1"/>
      <c r="L5" s="1"/>
      <c r="M5" s="1"/>
    </row>
    <row r="6" spans="2:16" x14ac:dyDescent="0.25">
      <c r="B6" s="2" t="s">
        <v>19</v>
      </c>
      <c r="C6" s="3" t="s">
        <v>58</v>
      </c>
      <c r="K6" s="1"/>
      <c r="L6" s="1"/>
      <c r="M6" s="1"/>
    </row>
    <row r="7" spans="2:16" x14ac:dyDescent="0.25">
      <c r="B7" s="2" t="s">
        <v>89</v>
      </c>
      <c r="C7" s="2"/>
      <c r="K7" s="1"/>
      <c r="L7" s="1"/>
      <c r="M7" s="1"/>
    </row>
    <row r="8" spans="2:16" x14ac:dyDescent="0.25">
      <c r="B8" s="1"/>
      <c r="C8" s="1"/>
      <c r="K8" s="1"/>
      <c r="L8" s="1"/>
      <c r="M8" s="1"/>
    </row>
    <row r="9" spans="2:16" ht="24" customHeight="1" x14ac:dyDescent="0.25">
      <c r="B9" s="47" t="s">
        <v>0</v>
      </c>
      <c r="C9" s="46" t="s">
        <v>1</v>
      </c>
      <c r="D9" s="49" t="s">
        <v>22</v>
      </c>
      <c r="E9" s="41" t="s">
        <v>3</v>
      </c>
      <c r="F9" s="42"/>
      <c r="G9" s="43"/>
      <c r="H9" s="51" t="s">
        <v>2</v>
      </c>
      <c r="I9" s="41" t="s">
        <v>7</v>
      </c>
      <c r="J9" s="42"/>
      <c r="K9" s="42"/>
      <c r="L9" s="43"/>
      <c r="M9" s="41" t="s">
        <v>12</v>
      </c>
      <c r="N9" s="42"/>
      <c r="O9" s="42"/>
      <c r="P9" s="43"/>
    </row>
    <row r="10" spans="2:16" ht="28.5" customHeight="1" x14ac:dyDescent="0.25">
      <c r="B10" s="48"/>
      <c r="C10" s="46"/>
      <c r="D10" s="50"/>
      <c r="E10" s="4" t="s">
        <v>4</v>
      </c>
      <c r="F10" s="4" t="s">
        <v>5</v>
      </c>
      <c r="G10" s="4" t="s">
        <v>6</v>
      </c>
      <c r="H10" s="52"/>
      <c r="I10" s="4" t="s">
        <v>8</v>
      </c>
      <c r="J10" s="4" t="s">
        <v>9</v>
      </c>
      <c r="K10" s="4" t="s">
        <v>10</v>
      </c>
      <c r="L10" s="4" t="s">
        <v>11</v>
      </c>
      <c r="M10" s="4" t="s">
        <v>13</v>
      </c>
      <c r="N10" s="4" t="s">
        <v>14</v>
      </c>
      <c r="O10" s="4" t="s">
        <v>15</v>
      </c>
      <c r="P10" s="4" t="s">
        <v>16</v>
      </c>
    </row>
    <row r="11" spans="2:16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2:16" x14ac:dyDescent="0.25">
      <c r="B12" s="3"/>
      <c r="C12" s="6" t="s">
        <v>59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25">
      <c r="B13" s="7">
        <v>40</v>
      </c>
      <c r="C13" s="8" t="s">
        <v>102</v>
      </c>
      <c r="D13" s="25" t="s">
        <v>103</v>
      </c>
      <c r="E13" s="9">
        <v>10.141999999999999</v>
      </c>
      <c r="F13" s="9">
        <v>5.16</v>
      </c>
      <c r="G13" s="9">
        <v>48.4</v>
      </c>
      <c r="H13" s="9">
        <v>335</v>
      </c>
      <c r="I13" s="9">
        <v>0.09</v>
      </c>
      <c r="J13" s="9">
        <v>0.108</v>
      </c>
      <c r="K13" s="9">
        <v>0.1</v>
      </c>
      <c r="L13" s="9">
        <v>0.97099999999999997</v>
      </c>
      <c r="M13" s="9">
        <v>278.57100000000003</v>
      </c>
      <c r="N13" s="9">
        <v>197.142</v>
      </c>
      <c r="O13" s="9">
        <v>20.3</v>
      </c>
      <c r="P13" s="9">
        <v>1.069</v>
      </c>
    </row>
    <row r="14" spans="2:16" x14ac:dyDescent="0.25">
      <c r="B14" s="7">
        <v>37</v>
      </c>
      <c r="C14" s="8" t="s">
        <v>68</v>
      </c>
      <c r="D14" s="7">
        <v>300</v>
      </c>
      <c r="E14" s="9">
        <v>8.25</v>
      </c>
      <c r="F14" s="9">
        <v>10.46</v>
      </c>
      <c r="G14" s="9">
        <v>64.150000000000006</v>
      </c>
      <c r="H14" s="9">
        <v>386.51</v>
      </c>
      <c r="I14" s="9">
        <v>7.4999999999999997E-2</v>
      </c>
      <c r="J14" s="9">
        <v>1.75</v>
      </c>
      <c r="K14" s="9">
        <v>6.5000000000000002E-2</v>
      </c>
      <c r="L14" s="9">
        <v>0</v>
      </c>
      <c r="M14" s="9">
        <v>192.78</v>
      </c>
      <c r="N14" s="9">
        <v>234.33</v>
      </c>
      <c r="O14" s="9">
        <v>54.68</v>
      </c>
      <c r="P14" s="9">
        <v>0.89700000000000002</v>
      </c>
    </row>
    <row r="15" spans="2:16" x14ac:dyDescent="0.25">
      <c r="B15" s="25" t="s">
        <v>95</v>
      </c>
      <c r="C15" s="8" t="s">
        <v>66</v>
      </c>
      <c r="D15" s="7">
        <v>40</v>
      </c>
      <c r="E15" s="9">
        <v>5.33</v>
      </c>
      <c r="F15" s="9">
        <v>4.83</v>
      </c>
      <c r="G15" s="9">
        <v>0.28999999999999998</v>
      </c>
      <c r="H15" s="9">
        <v>66</v>
      </c>
      <c r="I15" s="9">
        <v>0.03</v>
      </c>
      <c r="J15" s="9">
        <v>0</v>
      </c>
      <c r="K15" s="9">
        <v>0.11</v>
      </c>
      <c r="L15" s="9">
        <v>0.25</v>
      </c>
      <c r="M15" s="9">
        <v>23.1</v>
      </c>
      <c r="N15" s="9">
        <v>80.64</v>
      </c>
      <c r="O15" s="9">
        <v>5.04</v>
      </c>
      <c r="P15" s="9">
        <v>1.05</v>
      </c>
    </row>
    <row r="16" spans="2:16" ht="15.75" thickBot="1" x14ac:dyDescent="0.3">
      <c r="B16" s="7">
        <v>27</v>
      </c>
      <c r="C16" s="8" t="s">
        <v>38</v>
      </c>
      <c r="D16" s="7">
        <v>200</v>
      </c>
      <c r="E16" s="9">
        <v>5.05</v>
      </c>
      <c r="F16" s="9">
        <v>5.32</v>
      </c>
      <c r="G16" s="9">
        <v>17.39</v>
      </c>
      <c r="H16" s="9">
        <v>137</v>
      </c>
      <c r="I16" s="9">
        <v>0</v>
      </c>
      <c r="J16" s="9">
        <v>1.95</v>
      </c>
      <c r="K16" s="9">
        <v>0</v>
      </c>
      <c r="L16" s="9">
        <v>0</v>
      </c>
      <c r="M16" s="9">
        <v>150.66999999999999</v>
      </c>
      <c r="N16" s="9">
        <v>0</v>
      </c>
      <c r="O16" s="9">
        <v>32.1</v>
      </c>
      <c r="P16" s="9">
        <v>1.04</v>
      </c>
    </row>
    <row r="17" spans="2:16" ht="15.75" thickBot="1" x14ac:dyDescent="0.3">
      <c r="B17" s="12"/>
      <c r="C17" s="13" t="s">
        <v>21</v>
      </c>
      <c r="D17" s="14">
        <f t="shared" ref="D17:P17" si="0">SUM(D13:D16)</f>
        <v>540</v>
      </c>
      <c r="E17" s="14">
        <f t="shared" si="0"/>
        <v>28.772000000000002</v>
      </c>
      <c r="F17" s="14">
        <f t="shared" si="0"/>
        <v>25.770000000000003</v>
      </c>
      <c r="G17" s="14">
        <f t="shared" si="0"/>
        <v>130.23000000000002</v>
      </c>
      <c r="H17" s="14">
        <f t="shared" si="0"/>
        <v>924.51</v>
      </c>
      <c r="I17" s="14">
        <f t="shared" si="0"/>
        <v>0.19499999999999998</v>
      </c>
      <c r="J17" s="14">
        <f t="shared" si="0"/>
        <v>3.8079999999999998</v>
      </c>
      <c r="K17" s="14">
        <f t="shared" si="0"/>
        <v>0.27500000000000002</v>
      </c>
      <c r="L17" s="14">
        <f t="shared" si="0"/>
        <v>1.2210000000000001</v>
      </c>
      <c r="M17" s="14">
        <f t="shared" si="0"/>
        <v>645.12099999999998</v>
      </c>
      <c r="N17" s="14">
        <f t="shared" si="0"/>
        <v>512.11199999999997</v>
      </c>
      <c r="O17" s="14">
        <f t="shared" si="0"/>
        <v>112.12</v>
      </c>
      <c r="P17" s="14">
        <f t="shared" si="0"/>
        <v>4.056</v>
      </c>
    </row>
    <row r="18" spans="2:16" x14ac:dyDescent="0.25">
      <c r="B18" s="3"/>
      <c r="C18" s="6" t="s">
        <v>60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x14ac:dyDescent="0.25">
      <c r="B19" s="15">
        <v>49</v>
      </c>
      <c r="C19" s="16" t="s">
        <v>100</v>
      </c>
      <c r="D19" s="7">
        <v>100</v>
      </c>
      <c r="E19" s="38">
        <v>1.68</v>
      </c>
      <c r="F19" s="38">
        <v>7.29</v>
      </c>
      <c r="G19" s="38">
        <v>10.29</v>
      </c>
      <c r="H19" s="38">
        <v>111</v>
      </c>
      <c r="I19" s="38">
        <v>0.02</v>
      </c>
      <c r="J19" s="38">
        <v>6.22</v>
      </c>
      <c r="K19" s="38">
        <v>0.02</v>
      </c>
      <c r="L19" s="38">
        <v>2.77</v>
      </c>
      <c r="M19" s="38">
        <v>34.44</v>
      </c>
      <c r="N19" s="38">
        <v>46.73</v>
      </c>
      <c r="O19" s="38">
        <v>21.86</v>
      </c>
      <c r="P19" s="38">
        <v>1.32</v>
      </c>
    </row>
    <row r="20" spans="2:16" ht="30.75" customHeight="1" x14ac:dyDescent="0.25">
      <c r="B20" s="15">
        <v>16</v>
      </c>
      <c r="C20" s="26" t="s">
        <v>50</v>
      </c>
      <c r="D20" s="7" t="s">
        <v>91</v>
      </c>
      <c r="E20" s="9">
        <v>7</v>
      </c>
      <c r="F20" s="9">
        <v>8.26</v>
      </c>
      <c r="G20" s="9">
        <v>14.714</v>
      </c>
      <c r="H20" s="9">
        <v>179.2</v>
      </c>
      <c r="I20" s="9">
        <v>9.8000000000000004E-2</v>
      </c>
      <c r="J20" s="9">
        <v>14.182</v>
      </c>
      <c r="K20" s="9">
        <v>0.29399999999999998</v>
      </c>
      <c r="L20" s="9">
        <v>0</v>
      </c>
      <c r="M20" s="9">
        <v>83.44</v>
      </c>
      <c r="N20" s="9">
        <v>129.05199999999999</v>
      </c>
      <c r="O20" s="9">
        <v>43.484000000000002</v>
      </c>
      <c r="P20" s="9">
        <v>2.0720000000000001</v>
      </c>
    </row>
    <row r="21" spans="2:16" ht="30" x14ac:dyDescent="0.25">
      <c r="B21" s="15">
        <v>41</v>
      </c>
      <c r="C21" s="26" t="s">
        <v>101</v>
      </c>
      <c r="D21" s="39">
        <v>120</v>
      </c>
      <c r="E21" s="40">
        <f>13.89*120/100</f>
        <v>16.668000000000003</v>
      </c>
      <c r="F21" s="40">
        <v>17.690000000000001</v>
      </c>
      <c r="G21" s="40">
        <v>5.0999999999999996</v>
      </c>
      <c r="H21" s="40">
        <v>243</v>
      </c>
      <c r="I21" s="40">
        <v>7.8E-2</v>
      </c>
      <c r="J21" s="40">
        <v>1.86</v>
      </c>
      <c r="K21" s="40">
        <v>7.6999999999999999E-2</v>
      </c>
      <c r="L21" s="40">
        <v>0</v>
      </c>
      <c r="M21" s="40">
        <v>178.34</v>
      </c>
      <c r="N21" s="40">
        <v>130.97999999999999</v>
      </c>
      <c r="O21" s="40">
        <v>18.3</v>
      </c>
      <c r="P21" s="40">
        <v>1.1399999999999999</v>
      </c>
    </row>
    <row r="22" spans="2:16" x14ac:dyDescent="0.25">
      <c r="B22" s="7">
        <v>18</v>
      </c>
      <c r="C22" s="8" t="s">
        <v>23</v>
      </c>
      <c r="D22" s="7">
        <v>180</v>
      </c>
      <c r="E22" s="9">
        <v>10.32</v>
      </c>
      <c r="F22" s="9">
        <v>7.32</v>
      </c>
      <c r="G22" s="9">
        <v>45.69</v>
      </c>
      <c r="H22" s="9">
        <v>292</v>
      </c>
      <c r="I22" s="9">
        <v>0.25</v>
      </c>
      <c r="J22" s="9">
        <v>0</v>
      </c>
      <c r="K22" s="9">
        <v>0.05</v>
      </c>
      <c r="L22" s="9">
        <v>0</v>
      </c>
      <c r="M22" s="9">
        <v>29.56</v>
      </c>
      <c r="N22" s="9">
        <v>246.12</v>
      </c>
      <c r="O22" s="9">
        <v>164.66</v>
      </c>
      <c r="P22" s="9">
        <v>5.52</v>
      </c>
    </row>
    <row r="23" spans="2:16" x14ac:dyDescent="0.25">
      <c r="B23" s="15" t="s">
        <v>51</v>
      </c>
      <c r="C23" s="16" t="s">
        <v>71</v>
      </c>
      <c r="D23" s="7">
        <v>200</v>
      </c>
      <c r="E23" s="9">
        <v>1.4</v>
      </c>
      <c r="F23" s="9">
        <v>0.2</v>
      </c>
      <c r="G23" s="9">
        <v>26.4</v>
      </c>
      <c r="H23" s="9">
        <v>120</v>
      </c>
      <c r="I23" s="9">
        <v>0.08</v>
      </c>
      <c r="J23" s="9">
        <v>80</v>
      </c>
      <c r="K23" s="9">
        <v>0.1</v>
      </c>
      <c r="L23" s="9">
        <v>0.2</v>
      </c>
      <c r="M23" s="9">
        <v>36</v>
      </c>
      <c r="N23" s="9">
        <v>26</v>
      </c>
      <c r="O23" s="9">
        <v>22</v>
      </c>
      <c r="P23" s="9">
        <v>0.6</v>
      </c>
    </row>
    <row r="24" spans="2:16" x14ac:dyDescent="0.25">
      <c r="B24" s="10" t="s">
        <v>51</v>
      </c>
      <c r="C24" s="16" t="s">
        <v>25</v>
      </c>
      <c r="D24" s="7">
        <v>70</v>
      </c>
      <c r="E24" s="11">
        <v>5.32</v>
      </c>
      <c r="F24" s="11">
        <v>0.56000000000000005</v>
      </c>
      <c r="G24" s="11">
        <v>34.44</v>
      </c>
      <c r="H24" s="11">
        <v>164.36</v>
      </c>
      <c r="I24" s="11">
        <v>0.76</v>
      </c>
      <c r="J24" s="11">
        <v>0</v>
      </c>
      <c r="K24" s="11">
        <v>0</v>
      </c>
      <c r="L24" s="11">
        <v>0.77</v>
      </c>
      <c r="M24" s="11">
        <v>14</v>
      </c>
      <c r="N24" s="11">
        <v>45.5</v>
      </c>
      <c r="O24" s="11">
        <v>9.8000000000000007</v>
      </c>
      <c r="P24" s="11">
        <v>0.77</v>
      </c>
    </row>
    <row r="25" spans="2:16" ht="15.75" thickBot="1" x14ac:dyDescent="0.3">
      <c r="B25" s="15" t="s">
        <v>51</v>
      </c>
      <c r="C25" s="16" t="s">
        <v>26</v>
      </c>
      <c r="D25" s="7">
        <v>80</v>
      </c>
      <c r="E25" s="9">
        <v>5.28</v>
      </c>
      <c r="F25" s="9">
        <v>0.96</v>
      </c>
      <c r="G25" s="9">
        <v>26.72</v>
      </c>
      <c r="H25" s="9">
        <v>139.19999999999999</v>
      </c>
      <c r="I25" s="9">
        <v>0.14399999999999999</v>
      </c>
      <c r="J25" s="9">
        <v>0</v>
      </c>
      <c r="K25" s="9">
        <v>0</v>
      </c>
      <c r="L25" s="9">
        <v>0</v>
      </c>
      <c r="M25" s="9">
        <v>28</v>
      </c>
      <c r="N25" s="9">
        <v>126.4</v>
      </c>
      <c r="O25" s="9">
        <v>37.6</v>
      </c>
      <c r="P25" s="9">
        <v>3.12</v>
      </c>
    </row>
    <row r="26" spans="2:16" ht="15.75" thickBot="1" x14ac:dyDescent="0.3">
      <c r="B26" s="12"/>
      <c r="C26" s="13" t="s">
        <v>21</v>
      </c>
      <c r="D26" s="14">
        <f t="shared" ref="D26:P26" si="1">SUM(D19:D25)</f>
        <v>750</v>
      </c>
      <c r="E26" s="14">
        <f t="shared" si="1"/>
        <v>47.668000000000006</v>
      </c>
      <c r="F26" s="14">
        <f t="shared" si="1"/>
        <v>42.280000000000008</v>
      </c>
      <c r="G26" s="14">
        <f t="shared" si="1"/>
        <v>163.35399999999998</v>
      </c>
      <c r="H26" s="14">
        <f t="shared" si="1"/>
        <v>1248.76</v>
      </c>
      <c r="I26" s="14">
        <f t="shared" si="1"/>
        <v>1.43</v>
      </c>
      <c r="J26" s="14">
        <f t="shared" si="1"/>
        <v>102.262</v>
      </c>
      <c r="K26" s="14">
        <f t="shared" si="1"/>
        <v>0.54100000000000004</v>
      </c>
      <c r="L26" s="14">
        <f t="shared" si="1"/>
        <v>3.74</v>
      </c>
      <c r="M26" s="14">
        <f t="shared" si="1"/>
        <v>403.78000000000003</v>
      </c>
      <c r="N26" s="14">
        <f t="shared" si="1"/>
        <v>750.78199999999993</v>
      </c>
      <c r="O26" s="14">
        <f t="shared" si="1"/>
        <v>317.70400000000001</v>
      </c>
      <c r="P26" s="14">
        <f t="shared" si="1"/>
        <v>14.541999999999998</v>
      </c>
    </row>
    <row r="27" spans="2:16" x14ac:dyDescent="0.25">
      <c r="B27" s="17"/>
      <c r="C27" s="18" t="s">
        <v>27</v>
      </c>
      <c r="D27" s="19">
        <f t="shared" ref="D27:P27" si="2">D26+D17</f>
        <v>1290</v>
      </c>
      <c r="E27" s="20">
        <f t="shared" si="2"/>
        <v>76.440000000000012</v>
      </c>
      <c r="F27" s="20">
        <f t="shared" si="2"/>
        <v>68.050000000000011</v>
      </c>
      <c r="G27" s="20">
        <f t="shared" si="2"/>
        <v>293.584</v>
      </c>
      <c r="H27" s="20">
        <f t="shared" si="2"/>
        <v>2173.27</v>
      </c>
      <c r="I27" s="20">
        <f t="shared" si="2"/>
        <v>1.625</v>
      </c>
      <c r="J27" s="20">
        <f t="shared" si="2"/>
        <v>106.07</v>
      </c>
      <c r="K27" s="20">
        <f t="shared" si="2"/>
        <v>0.81600000000000006</v>
      </c>
      <c r="L27" s="20">
        <f t="shared" si="2"/>
        <v>4.9610000000000003</v>
      </c>
      <c r="M27" s="20">
        <f t="shared" si="2"/>
        <v>1048.9010000000001</v>
      </c>
      <c r="N27" s="20">
        <f t="shared" si="2"/>
        <v>1262.8939999999998</v>
      </c>
      <c r="O27" s="20">
        <f t="shared" si="2"/>
        <v>429.82400000000001</v>
      </c>
      <c r="P27" s="20">
        <f t="shared" si="2"/>
        <v>18.597999999999999</v>
      </c>
    </row>
    <row r="28" spans="2:16" x14ac:dyDescent="0.25">
      <c r="B28" s="16"/>
      <c r="C28" s="44" t="s">
        <v>28</v>
      </c>
      <c r="D28" s="45"/>
      <c r="E28" s="21">
        <v>46.2</v>
      </c>
      <c r="F28" s="21">
        <v>47.4</v>
      </c>
      <c r="G28" s="21">
        <v>201</v>
      </c>
      <c r="H28" s="21">
        <v>1415</v>
      </c>
      <c r="I28" s="21">
        <v>0.72</v>
      </c>
      <c r="J28" s="21">
        <v>36</v>
      </c>
      <c r="K28" s="21">
        <v>0.42</v>
      </c>
      <c r="L28" s="21">
        <v>6</v>
      </c>
      <c r="M28" s="21">
        <v>660</v>
      </c>
      <c r="N28" s="21">
        <v>990</v>
      </c>
      <c r="O28" s="21">
        <v>150</v>
      </c>
      <c r="P28" s="21">
        <v>7.2</v>
      </c>
    </row>
    <row r="29" spans="2:16" x14ac:dyDescent="0.25">
      <c r="B29" s="16"/>
      <c r="C29" s="22" t="s">
        <v>29</v>
      </c>
      <c r="D29" s="23"/>
      <c r="E29" s="24">
        <f>E27*100/E28</f>
        <v>165.45454545454547</v>
      </c>
      <c r="F29" s="24">
        <f t="shared" ref="F29:P29" si="3">F27*100/F28</f>
        <v>143.56540084388189</v>
      </c>
      <c r="G29" s="24">
        <f t="shared" si="3"/>
        <v>146.06169154228857</v>
      </c>
      <c r="H29" s="24">
        <f t="shared" si="3"/>
        <v>153.58798586572439</v>
      </c>
      <c r="I29" s="24">
        <f t="shared" si="3"/>
        <v>225.69444444444446</v>
      </c>
      <c r="J29" s="24">
        <f t="shared" si="3"/>
        <v>294.63888888888891</v>
      </c>
      <c r="K29" s="24">
        <f t="shared" si="3"/>
        <v>194.28571428571431</v>
      </c>
      <c r="L29" s="24">
        <f t="shared" si="3"/>
        <v>82.683333333333337</v>
      </c>
      <c r="M29" s="24">
        <f t="shared" si="3"/>
        <v>158.92439393939395</v>
      </c>
      <c r="N29" s="24">
        <f t="shared" si="3"/>
        <v>127.56505050505048</v>
      </c>
      <c r="O29" s="24">
        <f t="shared" si="3"/>
        <v>286.54933333333332</v>
      </c>
      <c r="P29" s="24">
        <f t="shared" si="3"/>
        <v>258.30555555555554</v>
      </c>
    </row>
    <row r="30" spans="2:16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16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</sheetData>
  <mergeCells count="8">
    <mergeCell ref="M9:P9"/>
    <mergeCell ref="C28:D28"/>
    <mergeCell ref="B9:B10"/>
    <mergeCell ref="C9:C10"/>
    <mergeCell ref="D9:D10"/>
    <mergeCell ref="E9:G9"/>
    <mergeCell ref="H9:H10"/>
    <mergeCell ref="I9:L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7" workbookViewId="0">
      <selection activeCell="B25" sqref="B25:P25"/>
    </sheetView>
  </sheetViews>
  <sheetFormatPr defaultRowHeight="15" x14ac:dyDescent="0.25"/>
  <cols>
    <col min="3" max="3" width="34.140625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3"/>
      <c r="B2" s="2" t="s">
        <v>61</v>
      </c>
      <c r="C2" s="2"/>
      <c r="D2" s="3"/>
      <c r="E2" s="3"/>
      <c r="F2" s="3"/>
      <c r="G2" s="3"/>
      <c r="H2" s="3"/>
      <c r="I2" s="3"/>
      <c r="J2" s="3"/>
      <c r="K2" s="2"/>
      <c r="L2" s="2"/>
      <c r="M2" s="2"/>
      <c r="N2" s="3"/>
      <c r="O2" s="3"/>
      <c r="P2" s="3"/>
    </row>
    <row r="3" spans="1:16" x14ac:dyDescent="0.25">
      <c r="A3" s="3"/>
      <c r="B3" s="2"/>
      <c r="C3" s="2"/>
      <c r="D3" s="6" t="s">
        <v>75</v>
      </c>
      <c r="E3" s="3"/>
      <c r="F3" s="3"/>
      <c r="G3" s="3"/>
      <c r="H3" s="3"/>
      <c r="I3" s="3"/>
      <c r="J3" s="3"/>
      <c r="K3" s="2"/>
      <c r="L3" s="2"/>
      <c r="M3" s="2"/>
      <c r="N3" s="3"/>
      <c r="O3" s="3"/>
      <c r="P3" s="3"/>
    </row>
    <row r="4" spans="1:16" x14ac:dyDescent="0.25">
      <c r="A4" s="3"/>
      <c r="B4" s="2" t="s">
        <v>17</v>
      </c>
      <c r="C4" s="3" t="s">
        <v>36</v>
      </c>
      <c r="D4" s="3"/>
      <c r="E4" s="3"/>
      <c r="F4" s="3"/>
      <c r="G4" s="3"/>
      <c r="H4" s="3"/>
      <c r="I4" s="3"/>
      <c r="J4" s="3"/>
      <c r="K4" s="2"/>
      <c r="L4" s="2"/>
      <c r="M4" s="2"/>
      <c r="N4" s="3"/>
      <c r="O4" s="3"/>
      <c r="P4" s="3"/>
    </row>
    <row r="5" spans="1:16" x14ac:dyDescent="0.25">
      <c r="A5" s="3"/>
      <c r="B5" s="2" t="s">
        <v>18</v>
      </c>
      <c r="C5" s="3" t="s">
        <v>20</v>
      </c>
      <c r="D5" s="3"/>
      <c r="E5" s="3"/>
      <c r="F5" s="3"/>
      <c r="G5" s="3"/>
      <c r="H5" s="3"/>
      <c r="I5" s="3"/>
      <c r="J5" s="3"/>
      <c r="K5" s="2"/>
      <c r="L5" s="2"/>
      <c r="M5" s="2"/>
      <c r="N5" s="3"/>
      <c r="O5" s="3"/>
      <c r="P5" s="3"/>
    </row>
    <row r="6" spans="1:16" x14ac:dyDescent="0.25">
      <c r="A6" s="3"/>
      <c r="B6" s="2" t="s">
        <v>19</v>
      </c>
      <c r="C6" s="3" t="s">
        <v>58</v>
      </c>
      <c r="D6" s="3"/>
      <c r="E6" s="3"/>
      <c r="F6" s="3"/>
      <c r="G6" s="3"/>
      <c r="H6" s="3"/>
      <c r="I6" s="3"/>
      <c r="J6" s="3"/>
      <c r="K6" s="2"/>
      <c r="L6" s="2"/>
      <c r="M6" s="2"/>
      <c r="N6" s="3"/>
      <c r="O6" s="3"/>
      <c r="P6" s="3"/>
    </row>
    <row r="7" spans="1:16" x14ac:dyDescent="0.25">
      <c r="A7" s="3"/>
      <c r="B7" s="2" t="s">
        <v>89</v>
      </c>
      <c r="C7" s="2"/>
      <c r="D7" s="3"/>
      <c r="E7" s="3"/>
      <c r="F7" s="3"/>
      <c r="G7" s="3"/>
      <c r="H7" s="3"/>
      <c r="I7" s="3"/>
      <c r="J7" s="3"/>
      <c r="K7" s="2"/>
      <c r="L7" s="2"/>
      <c r="M7" s="2"/>
      <c r="N7" s="3"/>
      <c r="O7" s="3"/>
      <c r="P7" s="3"/>
    </row>
    <row r="8" spans="1:16" x14ac:dyDescent="0.25">
      <c r="A8" s="3"/>
      <c r="B8" s="2"/>
      <c r="C8" s="2"/>
      <c r="D8" s="3"/>
      <c r="E8" s="3"/>
      <c r="F8" s="3"/>
      <c r="G8" s="3"/>
      <c r="H8" s="3"/>
      <c r="I8" s="3"/>
      <c r="J8" s="3"/>
      <c r="K8" s="2"/>
      <c r="L8" s="2"/>
      <c r="M8" s="2"/>
      <c r="N8" s="3"/>
      <c r="O8" s="3"/>
      <c r="P8" s="3"/>
    </row>
    <row r="9" spans="1:16" ht="24" customHeight="1" x14ac:dyDescent="0.25">
      <c r="A9" s="3"/>
      <c r="B9" s="47" t="s">
        <v>0</v>
      </c>
      <c r="C9" s="46" t="s">
        <v>1</v>
      </c>
      <c r="D9" s="49" t="s">
        <v>22</v>
      </c>
      <c r="E9" s="41" t="s">
        <v>3</v>
      </c>
      <c r="F9" s="42"/>
      <c r="G9" s="43"/>
      <c r="H9" s="51" t="s">
        <v>2</v>
      </c>
      <c r="I9" s="41" t="s">
        <v>7</v>
      </c>
      <c r="J9" s="42"/>
      <c r="K9" s="42"/>
      <c r="L9" s="43"/>
      <c r="M9" s="41" t="s">
        <v>12</v>
      </c>
      <c r="N9" s="42"/>
      <c r="O9" s="42"/>
      <c r="P9" s="43"/>
    </row>
    <row r="10" spans="1:16" ht="28.5" customHeight="1" x14ac:dyDescent="0.25">
      <c r="A10" s="3"/>
      <c r="B10" s="48"/>
      <c r="C10" s="46"/>
      <c r="D10" s="50"/>
      <c r="E10" s="4" t="s">
        <v>4</v>
      </c>
      <c r="F10" s="4" t="s">
        <v>5</v>
      </c>
      <c r="G10" s="4" t="s">
        <v>6</v>
      </c>
      <c r="H10" s="52"/>
      <c r="I10" s="4" t="s">
        <v>8</v>
      </c>
      <c r="J10" s="4" t="s">
        <v>9</v>
      </c>
      <c r="K10" s="4" t="s">
        <v>10</v>
      </c>
      <c r="L10" s="4" t="s">
        <v>11</v>
      </c>
      <c r="M10" s="4" t="s">
        <v>13</v>
      </c>
      <c r="N10" s="4" t="s">
        <v>14</v>
      </c>
      <c r="O10" s="4" t="s">
        <v>15</v>
      </c>
      <c r="P10" s="4" t="s">
        <v>16</v>
      </c>
    </row>
    <row r="11" spans="1:16" x14ac:dyDescent="0.25">
      <c r="A11" s="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1:16" x14ac:dyDescent="0.25">
      <c r="A12" s="3"/>
      <c r="B12" s="3"/>
      <c r="C12" s="6" t="s">
        <v>59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7">
        <v>7</v>
      </c>
      <c r="C13" s="8" t="s">
        <v>106</v>
      </c>
      <c r="D13" s="7">
        <v>75</v>
      </c>
      <c r="E13" s="9">
        <v>0.52500000000000002</v>
      </c>
      <c r="F13" s="9">
        <v>7.4999999999999997E-2</v>
      </c>
      <c r="G13" s="9">
        <v>1.425</v>
      </c>
      <c r="H13" s="9">
        <v>9.33</v>
      </c>
      <c r="I13" s="9">
        <v>2.5000000000000001E-2</v>
      </c>
      <c r="J13" s="9">
        <v>3.95</v>
      </c>
      <c r="K13" s="9">
        <v>0</v>
      </c>
      <c r="L13" s="9">
        <v>6.25E-2</v>
      </c>
      <c r="M13" s="9">
        <v>12.75</v>
      </c>
      <c r="N13" s="9">
        <v>22.5</v>
      </c>
      <c r="O13" s="9">
        <v>10.5</v>
      </c>
      <c r="P13" s="9">
        <v>0.375</v>
      </c>
    </row>
    <row r="14" spans="1:16" x14ac:dyDescent="0.25">
      <c r="A14" s="3"/>
      <c r="B14" s="7">
        <v>23</v>
      </c>
      <c r="C14" s="8" t="s">
        <v>56</v>
      </c>
      <c r="D14" s="7">
        <v>175</v>
      </c>
      <c r="E14" s="9">
        <v>13.17</v>
      </c>
      <c r="F14" s="9">
        <v>16.52</v>
      </c>
      <c r="G14" s="9">
        <v>7.52</v>
      </c>
      <c r="H14" s="9">
        <v>229</v>
      </c>
      <c r="I14" s="9">
        <v>0.1</v>
      </c>
      <c r="J14" s="9">
        <v>24.16</v>
      </c>
      <c r="K14" s="9">
        <v>0.15</v>
      </c>
      <c r="L14" s="9">
        <v>0.7</v>
      </c>
      <c r="M14" s="9">
        <v>50.13</v>
      </c>
      <c r="N14" s="9">
        <v>147.6</v>
      </c>
      <c r="O14" s="9">
        <v>28.71</v>
      </c>
      <c r="P14" s="9">
        <v>1.7</v>
      </c>
    </row>
    <row r="15" spans="1:16" x14ac:dyDescent="0.25">
      <c r="A15" s="3"/>
      <c r="B15" s="15">
        <v>31</v>
      </c>
      <c r="C15" s="16" t="s">
        <v>48</v>
      </c>
      <c r="D15" s="7">
        <v>180</v>
      </c>
      <c r="E15" s="9">
        <v>4.8499999999999996</v>
      </c>
      <c r="F15" s="9">
        <v>5.65</v>
      </c>
      <c r="G15" s="9">
        <v>45.78</v>
      </c>
      <c r="H15" s="9">
        <v>274.66000000000003</v>
      </c>
      <c r="I15" s="9">
        <v>4.7E-2</v>
      </c>
      <c r="J15" s="9">
        <v>0</v>
      </c>
      <c r="K15" s="9">
        <v>3.1E-2</v>
      </c>
      <c r="L15" s="9">
        <v>0</v>
      </c>
      <c r="M15" s="9">
        <v>18.25</v>
      </c>
      <c r="N15" s="9">
        <v>106</v>
      </c>
      <c r="O15" s="9">
        <v>36.17</v>
      </c>
      <c r="P15" s="9">
        <v>0.746</v>
      </c>
    </row>
    <row r="16" spans="1:16" x14ac:dyDescent="0.25">
      <c r="A16" s="3"/>
      <c r="B16" s="15" t="s">
        <v>51</v>
      </c>
      <c r="C16" s="16" t="s">
        <v>62</v>
      </c>
      <c r="D16" s="7" t="s">
        <v>107</v>
      </c>
      <c r="E16" s="9">
        <v>1</v>
      </c>
      <c r="F16" s="9">
        <v>0.222</v>
      </c>
      <c r="G16" s="9">
        <v>9</v>
      </c>
      <c r="H16" s="9">
        <v>48</v>
      </c>
      <c r="I16" s="9">
        <v>4.3999999999999997E-2</v>
      </c>
      <c r="J16" s="9">
        <v>66.67</v>
      </c>
      <c r="K16" s="9">
        <v>0</v>
      </c>
      <c r="L16" s="9">
        <v>0.222</v>
      </c>
      <c r="M16" s="9">
        <v>38</v>
      </c>
      <c r="N16" s="9">
        <v>25.26</v>
      </c>
      <c r="O16" s="9">
        <v>14.44</v>
      </c>
      <c r="P16" s="9">
        <v>0.33300000000000002</v>
      </c>
    </row>
    <row r="17" spans="1:16" x14ac:dyDescent="0.25">
      <c r="A17" s="3"/>
      <c r="B17" s="7">
        <v>9</v>
      </c>
      <c r="C17" s="8" t="s">
        <v>24</v>
      </c>
      <c r="D17" s="7">
        <v>200</v>
      </c>
      <c r="E17" s="9">
        <v>0.2</v>
      </c>
      <c r="F17" s="9">
        <v>0.05</v>
      </c>
      <c r="G17" s="9">
        <v>15.01</v>
      </c>
      <c r="H17" s="9">
        <v>60</v>
      </c>
      <c r="I17" s="9">
        <v>0</v>
      </c>
      <c r="J17" s="9">
        <v>0.1</v>
      </c>
      <c r="K17" s="9">
        <v>0</v>
      </c>
      <c r="L17" s="9">
        <v>0</v>
      </c>
      <c r="M17" s="9">
        <v>14.58</v>
      </c>
      <c r="N17" s="9">
        <v>8.24</v>
      </c>
      <c r="O17" s="9">
        <v>6.44</v>
      </c>
      <c r="P17" s="9">
        <v>0.86</v>
      </c>
    </row>
    <row r="18" spans="1:16" ht="15.75" thickBot="1" x14ac:dyDescent="0.3">
      <c r="A18" s="3"/>
      <c r="B18" s="10" t="s">
        <v>51</v>
      </c>
      <c r="C18" s="33" t="s">
        <v>25</v>
      </c>
      <c r="D18" s="10">
        <v>70</v>
      </c>
      <c r="E18" s="11">
        <v>5.32</v>
      </c>
      <c r="F18" s="11">
        <v>0.56000000000000005</v>
      </c>
      <c r="G18" s="11">
        <v>34.44</v>
      </c>
      <c r="H18" s="11">
        <v>164.36</v>
      </c>
      <c r="I18" s="11">
        <v>0.76</v>
      </c>
      <c r="J18" s="11">
        <v>0</v>
      </c>
      <c r="K18" s="11">
        <v>0</v>
      </c>
      <c r="L18" s="11">
        <v>0.77</v>
      </c>
      <c r="M18" s="11">
        <v>14</v>
      </c>
      <c r="N18" s="11">
        <v>45.5</v>
      </c>
      <c r="O18" s="11">
        <v>9.8000000000000007</v>
      </c>
      <c r="P18" s="11">
        <v>0.77</v>
      </c>
    </row>
    <row r="19" spans="1:16" ht="15.75" thickBot="1" x14ac:dyDescent="0.3">
      <c r="A19" s="3"/>
      <c r="B19" s="12"/>
      <c r="C19" s="13" t="s">
        <v>21</v>
      </c>
      <c r="D19" s="14">
        <f t="shared" ref="D19:P19" si="0">SUM(D13:D18)</f>
        <v>700</v>
      </c>
      <c r="E19" s="14">
        <f t="shared" si="0"/>
        <v>25.065000000000001</v>
      </c>
      <c r="F19" s="14">
        <f t="shared" si="0"/>
        <v>23.076999999999998</v>
      </c>
      <c r="G19" s="14">
        <f t="shared" si="0"/>
        <v>113.175</v>
      </c>
      <c r="H19" s="14">
        <f t="shared" si="0"/>
        <v>785.35</v>
      </c>
      <c r="I19" s="14">
        <f t="shared" si="0"/>
        <v>0.97599999999999998</v>
      </c>
      <c r="J19" s="14">
        <f t="shared" si="0"/>
        <v>94.88</v>
      </c>
      <c r="K19" s="14">
        <f t="shared" si="0"/>
        <v>0.18099999999999999</v>
      </c>
      <c r="L19" s="14">
        <f t="shared" si="0"/>
        <v>1.7544999999999999</v>
      </c>
      <c r="M19" s="14">
        <f t="shared" si="0"/>
        <v>147.71</v>
      </c>
      <c r="N19" s="14">
        <f t="shared" si="0"/>
        <v>355.1</v>
      </c>
      <c r="O19" s="14">
        <f t="shared" si="0"/>
        <v>106.05999999999999</v>
      </c>
      <c r="P19" s="14">
        <f t="shared" si="0"/>
        <v>4.7840000000000007</v>
      </c>
    </row>
    <row r="20" spans="1:16" x14ac:dyDescent="0.25">
      <c r="A20" s="3"/>
      <c r="B20" s="3"/>
      <c r="C20" s="6" t="s">
        <v>60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3"/>
      <c r="B21" s="7">
        <v>20</v>
      </c>
      <c r="C21" s="8" t="s">
        <v>35</v>
      </c>
      <c r="D21" s="7">
        <v>80</v>
      </c>
      <c r="E21" s="9">
        <v>1.84</v>
      </c>
      <c r="F21" s="9">
        <v>12.09</v>
      </c>
      <c r="G21" s="9">
        <v>7.43</v>
      </c>
      <c r="H21" s="9">
        <v>146</v>
      </c>
      <c r="I21" s="9">
        <v>0.02</v>
      </c>
      <c r="J21" s="9">
        <v>6.76</v>
      </c>
      <c r="K21" s="9">
        <v>0</v>
      </c>
      <c r="L21" s="9">
        <v>0</v>
      </c>
      <c r="M21" s="9">
        <v>39.57</v>
      </c>
      <c r="N21" s="9">
        <v>35.71</v>
      </c>
      <c r="O21" s="9">
        <v>14.48</v>
      </c>
      <c r="P21" s="9">
        <v>0.68</v>
      </c>
    </row>
    <row r="22" spans="1:16" ht="30" x14ac:dyDescent="0.25">
      <c r="A22" s="3"/>
      <c r="B22" s="15">
        <v>42</v>
      </c>
      <c r="C22" s="35" t="s">
        <v>104</v>
      </c>
      <c r="D22" s="7" t="s">
        <v>105</v>
      </c>
      <c r="E22" s="9">
        <v>10.19</v>
      </c>
      <c r="F22" s="9">
        <v>6.93</v>
      </c>
      <c r="G22" s="9">
        <v>31.78</v>
      </c>
      <c r="H22" s="9">
        <v>190</v>
      </c>
      <c r="I22" s="9">
        <v>0.182</v>
      </c>
      <c r="J22" s="9">
        <v>11.72</v>
      </c>
      <c r="K22" s="9">
        <v>0.26600000000000001</v>
      </c>
      <c r="L22" s="9">
        <v>0</v>
      </c>
      <c r="M22" s="9">
        <v>46.956000000000003</v>
      </c>
      <c r="N22" s="9">
        <v>155.47</v>
      </c>
      <c r="O22" s="9">
        <v>46.56</v>
      </c>
      <c r="P22" s="9">
        <v>1.946</v>
      </c>
    </row>
    <row r="23" spans="1:16" x14ac:dyDescent="0.25">
      <c r="A23" s="3"/>
      <c r="B23" s="7">
        <v>29</v>
      </c>
      <c r="C23" s="8" t="s">
        <v>87</v>
      </c>
      <c r="D23" s="7">
        <v>100</v>
      </c>
      <c r="E23" s="9">
        <v>14.94</v>
      </c>
      <c r="F23" s="9">
        <v>17.649999999999999</v>
      </c>
      <c r="G23" s="9">
        <v>7.51</v>
      </c>
      <c r="H23" s="9">
        <v>349</v>
      </c>
      <c r="I23" s="9">
        <v>0.14000000000000001</v>
      </c>
      <c r="J23" s="9">
        <v>5.25</v>
      </c>
      <c r="K23" s="9">
        <v>0.02</v>
      </c>
      <c r="L23" s="9">
        <v>0</v>
      </c>
      <c r="M23" s="9">
        <v>21.55</v>
      </c>
      <c r="N23" s="9">
        <v>151.35</v>
      </c>
      <c r="O23" s="9">
        <v>31.9</v>
      </c>
      <c r="P23" s="9">
        <v>1.98</v>
      </c>
    </row>
    <row r="24" spans="1:16" x14ac:dyDescent="0.25">
      <c r="A24" s="3"/>
      <c r="B24" s="15">
        <v>24</v>
      </c>
      <c r="C24" s="16" t="s">
        <v>39</v>
      </c>
      <c r="D24" s="7">
        <v>180</v>
      </c>
      <c r="E24" s="9">
        <v>3.6</v>
      </c>
      <c r="F24" s="9">
        <v>4.28</v>
      </c>
      <c r="G24" s="9">
        <v>9.91</v>
      </c>
      <c r="H24" s="9">
        <v>121</v>
      </c>
      <c r="I24" s="9">
        <v>0.04</v>
      </c>
      <c r="J24" s="9">
        <v>30.61</v>
      </c>
      <c r="K24" s="9">
        <v>0.1</v>
      </c>
      <c r="L24" s="9">
        <v>0</v>
      </c>
      <c r="M24" s="9">
        <v>106.16</v>
      </c>
      <c r="N24" s="9">
        <v>70.33</v>
      </c>
      <c r="O24" s="9">
        <v>34.46</v>
      </c>
      <c r="P24" s="9">
        <v>1.4</v>
      </c>
    </row>
    <row r="25" spans="1:16" x14ac:dyDescent="0.25">
      <c r="A25" s="3"/>
      <c r="B25" s="15">
        <v>43</v>
      </c>
      <c r="C25" s="16" t="s">
        <v>63</v>
      </c>
      <c r="D25" s="7">
        <v>200</v>
      </c>
      <c r="E25" s="9">
        <v>0.34</v>
      </c>
      <c r="F25" s="9">
        <v>0.28000000000000003</v>
      </c>
      <c r="G25" s="9">
        <v>28.73</v>
      </c>
      <c r="H25" s="9">
        <v>130</v>
      </c>
      <c r="I25" s="9">
        <v>0.01</v>
      </c>
      <c r="J25" s="9">
        <v>100</v>
      </c>
      <c r="K25" s="9">
        <v>0</v>
      </c>
      <c r="L25" s="9">
        <v>0.76</v>
      </c>
      <c r="M25" s="9">
        <v>8.5</v>
      </c>
      <c r="N25" s="9">
        <v>2.21</v>
      </c>
      <c r="O25" s="9">
        <v>2.92</v>
      </c>
      <c r="P25" s="9">
        <v>0.55000000000000004</v>
      </c>
    </row>
    <row r="26" spans="1:16" x14ac:dyDescent="0.25">
      <c r="A26" s="3"/>
      <c r="B26" s="10" t="s">
        <v>51</v>
      </c>
      <c r="C26" s="16" t="s">
        <v>25</v>
      </c>
      <c r="D26" s="7">
        <v>70</v>
      </c>
      <c r="E26" s="11">
        <v>5.32</v>
      </c>
      <c r="F26" s="11">
        <v>0.56000000000000005</v>
      </c>
      <c r="G26" s="11">
        <v>34.44</v>
      </c>
      <c r="H26" s="11">
        <v>164.36</v>
      </c>
      <c r="I26" s="11">
        <v>0.76</v>
      </c>
      <c r="J26" s="11">
        <v>0</v>
      </c>
      <c r="K26" s="11">
        <v>0</v>
      </c>
      <c r="L26" s="11">
        <v>0.77</v>
      </c>
      <c r="M26" s="11">
        <v>14</v>
      </c>
      <c r="N26" s="11">
        <v>45.5</v>
      </c>
      <c r="O26" s="11">
        <v>9.8000000000000007</v>
      </c>
      <c r="P26" s="11">
        <v>0.77</v>
      </c>
    </row>
    <row r="27" spans="1:16" ht="15.75" thickBot="1" x14ac:dyDescent="0.3">
      <c r="A27" s="3"/>
      <c r="B27" s="15" t="s">
        <v>51</v>
      </c>
      <c r="C27" s="16" t="s">
        <v>26</v>
      </c>
      <c r="D27" s="7">
        <v>80</v>
      </c>
      <c r="E27" s="9">
        <v>5.28</v>
      </c>
      <c r="F27" s="9">
        <v>0.96</v>
      </c>
      <c r="G27" s="9">
        <v>26.72</v>
      </c>
      <c r="H27" s="9">
        <v>139.19999999999999</v>
      </c>
      <c r="I27" s="9">
        <v>0.14399999999999999</v>
      </c>
      <c r="J27" s="9">
        <v>0</v>
      </c>
      <c r="K27" s="9">
        <v>0</v>
      </c>
      <c r="L27" s="9">
        <v>0</v>
      </c>
      <c r="M27" s="9">
        <v>28</v>
      </c>
      <c r="N27" s="9">
        <v>126.4</v>
      </c>
      <c r="O27" s="9">
        <v>37.6</v>
      </c>
      <c r="P27" s="9">
        <v>3.12</v>
      </c>
    </row>
    <row r="28" spans="1:16" ht="15.75" thickBot="1" x14ac:dyDescent="0.3">
      <c r="A28" s="3"/>
      <c r="B28" s="12"/>
      <c r="C28" s="13" t="s">
        <v>21</v>
      </c>
      <c r="D28" s="14">
        <f t="shared" ref="D28:P28" si="1">SUM(D21:D27)</f>
        <v>710</v>
      </c>
      <c r="E28" s="14">
        <f t="shared" si="1"/>
        <v>41.510000000000005</v>
      </c>
      <c r="F28" s="14">
        <f t="shared" si="1"/>
        <v>42.750000000000007</v>
      </c>
      <c r="G28" s="14">
        <f t="shared" si="1"/>
        <v>146.51999999999998</v>
      </c>
      <c r="H28" s="14">
        <f t="shared" si="1"/>
        <v>1239.5600000000002</v>
      </c>
      <c r="I28" s="14">
        <f t="shared" si="1"/>
        <v>1.2959999999999998</v>
      </c>
      <c r="J28" s="14">
        <f t="shared" si="1"/>
        <v>154.34</v>
      </c>
      <c r="K28" s="14">
        <f t="shared" si="1"/>
        <v>0.38600000000000001</v>
      </c>
      <c r="L28" s="14">
        <f t="shared" si="1"/>
        <v>1.53</v>
      </c>
      <c r="M28" s="14">
        <f t="shared" si="1"/>
        <v>264.73599999999999</v>
      </c>
      <c r="N28" s="14">
        <f t="shared" si="1"/>
        <v>586.96999999999991</v>
      </c>
      <c r="O28" s="14">
        <f t="shared" si="1"/>
        <v>177.72</v>
      </c>
      <c r="P28" s="14">
        <f t="shared" si="1"/>
        <v>10.446000000000002</v>
      </c>
    </row>
    <row r="29" spans="1:16" x14ac:dyDescent="0.25">
      <c r="A29" s="3"/>
      <c r="B29" s="17"/>
      <c r="C29" s="18" t="s">
        <v>27</v>
      </c>
      <c r="D29" s="19">
        <f t="shared" ref="D29:P29" si="2">D28+D19</f>
        <v>1410</v>
      </c>
      <c r="E29" s="20">
        <f t="shared" si="2"/>
        <v>66.575000000000003</v>
      </c>
      <c r="F29" s="20">
        <f t="shared" si="2"/>
        <v>65.826999999999998</v>
      </c>
      <c r="G29" s="20">
        <f t="shared" si="2"/>
        <v>259.69499999999999</v>
      </c>
      <c r="H29" s="20">
        <f t="shared" si="2"/>
        <v>2024.9100000000003</v>
      </c>
      <c r="I29" s="20">
        <f t="shared" si="2"/>
        <v>2.2719999999999998</v>
      </c>
      <c r="J29" s="20">
        <f t="shared" si="2"/>
        <v>249.22</v>
      </c>
      <c r="K29" s="20">
        <f t="shared" si="2"/>
        <v>0.56699999999999995</v>
      </c>
      <c r="L29" s="20">
        <f t="shared" si="2"/>
        <v>3.2845</v>
      </c>
      <c r="M29" s="20">
        <f t="shared" si="2"/>
        <v>412.44600000000003</v>
      </c>
      <c r="N29" s="20">
        <f t="shared" si="2"/>
        <v>942.06999999999994</v>
      </c>
      <c r="O29" s="20">
        <f t="shared" si="2"/>
        <v>283.77999999999997</v>
      </c>
      <c r="P29" s="20">
        <f t="shared" si="2"/>
        <v>15.230000000000002</v>
      </c>
    </row>
    <row r="30" spans="1:16" x14ac:dyDescent="0.25">
      <c r="A30" s="3"/>
      <c r="B30" s="16"/>
      <c r="C30" s="44" t="s">
        <v>28</v>
      </c>
      <c r="D30" s="45"/>
      <c r="E30" s="21">
        <v>46.2</v>
      </c>
      <c r="F30" s="21">
        <v>47.4</v>
      </c>
      <c r="G30" s="21">
        <v>201</v>
      </c>
      <c r="H30" s="21">
        <v>1415</v>
      </c>
      <c r="I30" s="21">
        <v>0.72</v>
      </c>
      <c r="J30" s="21">
        <v>36</v>
      </c>
      <c r="K30" s="21">
        <v>0.42</v>
      </c>
      <c r="L30" s="21">
        <v>6</v>
      </c>
      <c r="M30" s="21">
        <v>660</v>
      </c>
      <c r="N30" s="21">
        <v>990</v>
      </c>
      <c r="O30" s="21">
        <v>150</v>
      </c>
      <c r="P30" s="21">
        <v>7.2</v>
      </c>
    </row>
    <row r="31" spans="1:16" x14ac:dyDescent="0.25">
      <c r="A31" s="3"/>
      <c r="B31" s="16"/>
      <c r="C31" s="22" t="s">
        <v>29</v>
      </c>
      <c r="D31" s="23"/>
      <c r="E31" s="24">
        <f>E29*100/E30</f>
        <v>144.10173160173159</v>
      </c>
      <c r="F31" s="24">
        <f t="shared" ref="F31:P31" si="3">F29*100/F30</f>
        <v>138.87552742616035</v>
      </c>
      <c r="G31" s="24">
        <f t="shared" si="3"/>
        <v>129.20149253731344</v>
      </c>
      <c r="H31" s="24">
        <f t="shared" si="3"/>
        <v>143.10318021201417</v>
      </c>
      <c r="I31" s="24">
        <f t="shared" si="3"/>
        <v>315.55555555555554</v>
      </c>
      <c r="J31" s="24">
        <f t="shared" si="3"/>
        <v>692.27777777777783</v>
      </c>
      <c r="K31" s="24">
        <f t="shared" si="3"/>
        <v>135</v>
      </c>
      <c r="L31" s="24">
        <f t="shared" si="3"/>
        <v>54.741666666666667</v>
      </c>
      <c r="M31" s="24">
        <f t="shared" si="3"/>
        <v>62.491818181818189</v>
      </c>
      <c r="N31" s="24">
        <f t="shared" si="3"/>
        <v>95.158585858585852</v>
      </c>
      <c r="O31" s="24">
        <f t="shared" si="3"/>
        <v>189.18666666666664</v>
      </c>
      <c r="P31" s="24">
        <f t="shared" si="3"/>
        <v>211.5277777777778</v>
      </c>
    </row>
    <row r="32" spans="1:1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8">
    <mergeCell ref="M9:P9"/>
    <mergeCell ref="C30:D30"/>
    <mergeCell ref="B9:B10"/>
    <mergeCell ref="C9:C10"/>
    <mergeCell ref="D9:D10"/>
    <mergeCell ref="E9:G9"/>
    <mergeCell ref="H9:H10"/>
    <mergeCell ref="I9:L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7" workbookViewId="0">
      <selection activeCell="B16" sqref="B16:P16"/>
    </sheetView>
  </sheetViews>
  <sheetFormatPr defaultRowHeight="15" x14ac:dyDescent="0.25"/>
  <cols>
    <col min="3" max="3" width="34.140625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3"/>
      <c r="B2" s="2" t="s">
        <v>61</v>
      </c>
      <c r="C2" s="2"/>
      <c r="D2" s="3"/>
      <c r="E2" s="3"/>
      <c r="F2" s="3"/>
      <c r="G2" s="3"/>
      <c r="H2" s="3"/>
      <c r="I2" s="3"/>
      <c r="J2" s="3"/>
      <c r="K2" s="2"/>
      <c r="L2" s="2"/>
      <c r="M2" s="2"/>
      <c r="N2" s="3"/>
      <c r="O2" s="3"/>
      <c r="P2" s="3"/>
    </row>
    <row r="3" spans="1:16" x14ac:dyDescent="0.25">
      <c r="A3" s="3"/>
      <c r="B3" s="2"/>
      <c r="C3" s="2"/>
      <c r="D3" s="6" t="s">
        <v>76</v>
      </c>
      <c r="E3" s="3"/>
      <c r="F3" s="3"/>
      <c r="G3" s="3"/>
      <c r="H3" s="3"/>
      <c r="I3" s="3"/>
      <c r="J3" s="3"/>
      <c r="K3" s="2"/>
      <c r="L3" s="2"/>
      <c r="M3" s="2"/>
      <c r="N3" s="3"/>
      <c r="O3" s="3"/>
      <c r="P3" s="3"/>
    </row>
    <row r="4" spans="1:16" x14ac:dyDescent="0.25">
      <c r="A4" s="3"/>
      <c r="B4" s="2" t="s">
        <v>17</v>
      </c>
      <c r="C4" s="3" t="s">
        <v>40</v>
      </c>
      <c r="D4" s="3"/>
      <c r="E4" s="3"/>
      <c r="F4" s="3"/>
      <c r="G4" s="3"/>
      <c r="H4" s="3"/>
      <c r="I4" s="3"/>
      <c r="J4" s="3"/>
      <c r="K4" s="2"/>
      <c r="L4" s="2"/>
      <c r="M4" s="2"/>
      <c r="N4" s="3"/>
      <c r="O4" s="3"/>
      <c r="P4" s="3"/>
    </row>
    <row r="5" spans="1:16" x14ac:dyDescent="0.25">
      <c r="A5" s="3"/>
      <c r="B5" s="2" t="s">
        <v>18</v>
      </c>
      <c r="C5" s="3" t="s">
        <v>20</v>
      </c>
      <c r="D5" s="3"/>
      <c r="E5" s="3"/>
      <c r="F5" s="3"/>
      <c r="G5" s="3"/>
      <c r="H5" s="3"/>
      <c r="I5" s="3"/>
      <c r="J5" s="3"/>
      <c r="K5" s="2"/>
      <c r="L5" s="2"/>
      <c r="M5" s="2"/>
      <c r="N5" s="3"/>
      <c r="O5" s="3"/>
      <c r="P5" s="3"/>
    </row>
    <row r="6" spans="1:16" x14ac:dyDescent="0.25">
      <c r="A6" s="3"/>
      <c r="B6" s="2" t="s">
        <v>19</v>
      </c>
      <c r="C6" s="3" t="s">
        <v>58</v>
      </c>
      <c r="D6" s="3"/>
      <c r="E6" s="3"/>
      <c r="F6" s="3"/>
      <c r="G6" s="3"/>
      <c r="H6" s="3"/>
      <c r="I6" s="3"/>
      <c r="J6" s="3"/>
      <c r="K6" s="2"/>
      <c r="L6" s="2"/>
      <c r="M6" s="2"/>
      <c r="N6" s="3"/>
      <c r="O6" s="3"/>
      <c r="P6" s="3"/>
    </row>
    <row r="7" spans="1:16" x14ac:dyDescent="0.25">
      <c r="A7" s="3"/>
      <c r="B7" s="2" t="s">
        <v>89</v>
      </c>
      <c r="C7" s="2"/>
      <c r="D7" s="3"/>
      <c r="E7" s="3"/>
      <c r="F7" s="3"/>
      <c r="G7" s="3"/>
      <c r="H7" s="3"/>
      <c r="I7" s="3"/>
      <c r="J7" s="3"/>
      <c r="K7" s="2"/>
      <c r="L7" s="2"/>
      <c r="M7" s="2"/>
      <c r="N7" s="3"/>
      <c r="O7" s="3"/>
      <c r="P7" s="3"/>
    </row>
    <row r="8" spans="1:16" x14ac:dyDescent="0.25">
      <c r="A8" s="3"/>
      <c r="B8" s="2"/>
      <c r="C8" s="2"/>
      <c r="D8" s="3"/>
      <c r="E8" s="3"/>
      <c r="F8" s="3"/>
      <c r="G8" s="3"/>
      <c r="H8" s="3"/>
      <c r="I8" s="3"/>
      <c r="J8" s="3"/>
      <c r="K8" s="2"/>
      <c r="L8" s="2"/>
      <c r="M8" s="2"/>
      <c r="N8" s="3"/>
      <c r="O8" s="3"/>
      <c r="P8" s="3"/>
    </row>
    <row r="9" spans="1:16" ht="24" customHeight="1" x14ac:dyDescent="0.25">
      <c r="A9" s="3"/>
      <c r="B9" s="47" t="s">
        <v>0</v>
      </c>
      <c r="C9" s="46" t="s">
        <v>1</v>
      </c>
      <c r="D9" s="49" t="s">
        <v>22</v>
      </c>
      <c r="E9" s="41" t="s">
        <v>3</v>
      </c>
      <c r="F9" s="42"/>
      <c r="G9" s="43"/>
      <c r="H9" s="51" t="s">
        <v>2</v>
      </c>
      <c r="I9" s="41" t="s">
        <v>7</v>
      </c>
      <c r="J9" s="42"/>
      <c r="K9" s="42"/>
      <c r="L9" s="43"/>
      <c r="M9" s="41" t="s">
        <v>12</v>
      </c>
      <c r="N9" s="42"/>
      <c r="O9" s="42"/>
      <c r="P9" s="43"/>
    </row>
    <row r="10" spans="1:16" ht="28.5" customHeight="1" x14ac:dyDescent="0.25">
      <c r="A10" s="3"/>
      <c r="B10" s="48"/>
      <c r="C10" s="46"/>
      <c r="D10" s="50"/>
      <c r="E10" s="4" t="s">
        <v>4</v>
      </c>
      <c r="F10" s="4" t="s">
        <v>5</v>
      </c>
      <c r="G10" s="4" t="s">
        <v>6</v>
      </c>
      <c r="H10" s="52"/>
      <c r="I10" s="4" t="s">
        <v>8</v>
      </c>
      <c r="J10" s="4" t="s">
        <v>9</v>
      </c>
      <c r="K10" s="4" t="s">
        <v>10</v>
      </c>
      <c r="L10" s="4" t="s">
        <v>11</v>
      </c>
      <c r="M10" s="4" t="s">
        <v>13</v>
      </c>
      <c r="N10" s="4" t="s">
        <v>14</v>
      </c>
      <c r="O10" s="4" t="s">
        <v>15</v>
      </c>
      <c r="P10" s="4" t="s">
        <v>16</v>
      </c>
    </row>
    <row r="11" spans="1:16" x14ac:dyDescent="0.25">
      <c r="A11" s="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1:16" x14ac:dyDescent="0.25">
      <c r="A12" s="3"/>
      <c r="B12" s="3"/>
      <c r="C12" s="6" t="s">
        <v>59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15" t="s">
        <v>51</v>
      </c>
      <c r="C13" s="16" t="s">
        <v>108</v>
      </c>
      <c r="D13" s="7">
        <v>45</v>
      </c>
      <c r="E13" s="9">
        <v>2.7</v>
      </c>
      <c r="F13" s="9">
        <v>1.57</v>
      </c>
      <c r="G13" s="9">
        <v>5.26</v>
      </c>
      <c r="H13" s="9">
        <v>46</v>
      </c>
      <c r="I13" s="9">
        <v>0</v>
      </c>
      <c r="J13" s="9">
        <v>0</v>
      </c>
      <c r="K13" s="9">
        <v>0</v>
      </c>
      <c r="L13" s="9">
        <v>0</v>
      </c>
      <c r="M13" s="9">
        <v>108</v>
      </c>
      <c r="N13" s="9">
        <v>0</v>
      </c>
      <c r="O13" s="9">
        <v>0</v>
      </c>
      <c r="P13" s="9">
        <v>0</v>
      </c>
    </row>
    <row r="14" spans="1:16" ht="30" x14ac:dyDescent="0.25">
      <c r="A14" s="3"/>
      <c r="B14" s="7">
        <v>39</v>
      </c>
      <c r="C14" s="35" t="s">
        <v>110</v>
      </c>
      <c r="D14" s="7" t="s">
        <v>109</v>
      </c>
      <c r="E14" s="9">
        <v>14.83</v>
      </c>
      <c r="F14" s="9">
        <v>19.16</v>
      </c>
      <c r="G14" s="9">
        <v>11.86</v>
      </c>
      <c r="H14" s="9">
        <v>275</v>
      </c>
      <c r="I14" s="9">
        <v>0.1</v>
      </c>
      <c r="J14" s="9">
        <v>27.04</v>
      </c>
      <c r="K14" s="9">
        <v>0.23</v>
      </c>
      <c r="L14" s="9">
        <v>0.7</v>
      </c>
      <c r="M14" s="9">
        <v>56.71</v>
      </c>
      <c r="N14" s="9">
        <v>155.1</v>
      </c>
      <c r="O14" s="9">
        <v>32.82</v>
      </c>
      <c r="P14" s="9">
        <v>1.85</v>
      </c>
    </row>
    <row r="15" spans="1:16" x14ac:dyDescent="0.25">
      <c r="A15" s="3"/>
      <c r="B15" s="7">
        <v>11</v>
      </c>
      <c r="C15" s="8" t="s">
        <v>34</v>
      </c>
      <c r="D15" s="7">
        <v>180</v>
      </c>
      <c r="E15" s="9">
        <v>3.75</v>
      </c>
      <c r="F15" s="9">
        <v>5.63</v>
      </c>
      <c r="G15" s="9">
        <v>15.35</v>
      </c>
      <c r="H15" s="9">
        <v>160</v>
      </c>
      <c r="I15" s="9">
        <v>0.16</v>
      </c>
      <c r="J15" s="9">
        <v>6.23</v>
      </c>
      <c r="K15" s="9">
        <v>0.03</v>
      </c>
      <c r="L15" s="9">
        <v>1.5</v>
      </c>
      <c r="M15" s="9">
        <v>44.37</v>
      </c>
      <c r="N15" s="9">
        <v>98.13</v>
      </c>
      <c r="O15" s="9">
        <v>33.299999999999997</v>
      </c>
      <c r="P15" s="9">
        <v>1.19</v>
      </c>
    </row>
    <row r="16" spans="1:16" x14ac:dyDescent="0.25">
      <c r="A16" s="3"/>
      <c r="B16" s="15">
        <v>35</v>
      </c>
      <c r="C16" s="16" t="s">
        <v>49</v>
      </c>
      <c r="D16" s="7">
        <v>200</v>
      </c>
      <c r="E16" s="9">
        <v>0.16</v>
      </c>
      <c r="F16" s="9">
        <v>0.16</v>
      </c>
      <c r="G16" s="9">
        <v>27.87</v>
      </c>
      <c r="H16" s="9">
        <v>115</v>
      </c>
      <c r="I16" s="9">
        <v>0.01</v>
      </c>
      <c r="J16" s="9">
        <v>1.72</v>
      </c>
      <c r="K16" s="9">
        <v>0</v>
      </c>
      <c r="L16" s="9">
        <v>0.4</v>
      </c>
      <c r="M16" s="9">
        <v>14.86</v>
      </c>
      <c r="N16" s="9">
        <v>4.4000000000000004</v>
      </c>
      <c r="O16" s="9">
        <v>5.32</v>
      </c>
      <c r="P16" s="9">
        <v>0.95</v>
      </c>
    </row>
    <row r="17" spans="1:16" ht="15.75" thickBot="1" x14ac:dyDescent="0.3">
      <c r="A17" s="3"/>
      <c r="B17" s="10" t="s">
        <v>51</v>
      </c>
      <c r="C17" s="33" t="s">
        <v>25</v>
      </c>
      <c r="D17" s="10">
        <v>70</v>
      </c>
      <c r="E17" s="11">
        <v>5.32</v>
      </c>
      <c r="F17" s="11">
        <v>0.56000000000000005</v>
      </c>
      <c r="G17" s="11">
        <v>34.44</v>
      </c>
      <c r="H17" s="11">
        <v>164.36</v>
      </c>
      <c r="I17" s="11">
        <v>0.76</v>
      </c>
      <c r="J17" s="11">
        <v>0</v>
      </c>
      <c r="K17" s="11">
        <v>0</v>
      </c>
      <c r="L17" s="11">
        <v>0.77</v>
      </c>
      <c r="M17" s="11">
        <v>14</v>
      </c>
      <c r="N17" s="11">
        <v>45.5</v>
      </c>
      <c r="O17" s="11">
        <v>9.8000000000000007</v>
      </c>
      <c r="P17" s="11">
        <v>0.77</v>
      </c>
    </row>
    <row r="18" spans="1:16" ht="15.75" thickBot="1" x14ac:dyDescent="0.3">
      <c r="A18" s="3"/>
      <c r="B18" s="12"/>
      <c r="C18" s="13" t="s">
        <v>21</v>
      </c>
      <c r="D18" s="14">
        <f t="shared" ref="D18:P18" si="0">SUM(D13:D17)</f>
        <v>495</v>
      </c>
      <c r="E18" s="14">
        <f t="shared" si="0"/>
        <v>26.76</v>
      </c>
      <c r="F18" s="14">
        <f t="shared" si="0"/>
        <v>27.08</v>
      </c>
      <c r="G18" s="14">
        <f t="shared" si="0"/>
        <v>94.78</v>
      </c>
      <c r="H18" s="14">
        <f t="shared" si="0"/>
        <v>760.36</v>
      </c>
      <c r="I18" s="14">
        <f t="shared" si="0"/>
        <v>1.03</v>
      </c>
      <c r="J18" s="14">
        <f t="shared" si="0"/>
        <v>34.989999999999995</v>
      </c>
      <c r="K18" s="14">
        <f t="shared" si="0"/>
        <v>0.26</v>
      </c>
      <c r="L18" s="14">
        <f t="shared" si="0"/>
        <v>3.37</v>
      </c>
      <c r="M18" s="14">
        <f t="shared" si="0"/>
        <v>237.94</v>
      </c>
      <c r="N18" s="14">
        <f t="shared" si="0"/>
        <v>303.13</v>
      </c>
      <c r="O18" s="14">
        <f t="shared" si="0"/>
        <v>81.239999999999995</v>
      </c>
      <c r="P18" s="14">
        <f t="shared" si="0"/>
        <v>4.76</v>
      </c>
    </row>
    <row r="19" spans="1:16" x14ac:dyDescent="0.25">
      <c r="A19" s="3"/>
      <c r="B19" s="3"/>
      <c r="C19" s="6" t="s">
        <v>60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7" customHeight="1" x14ac:dyDescent="0.25">
      <c r="A20" s="3"/>
      <c r="B20" s="15" t="s">
        <v>51</v>
      </c>
      <c r="C20" s="16" t="s">
        <v>62</v>
      </c>
      <c r="D20" s="7" t="s">
        <v>82</v>
      </c>
      <c r="E20" s="9">
        <v>1.8</v>
      </c>
      <c r="F20" s="9">
        <v>0.4</v>
      </c>
      <c r="G20" s="9">
        <v>16.2</v>
      </c>
      <c r="H20" s="9">
        <v>86</v>
      </c>
      <c r="I20" s="9">
        <v>0.08</v>
      </c>
      <c r="J20" s="9">
        <v>120</v>
      </c>
      <c r="K20" s="9">
        <v>0</v>
      </c>
      <c r="L20" s="9">
        <v>0.4</v>
      </c>
      <c r="M20" s="9">
        <v>68</v>
      </c>
      <c r="N20" s="9">
        <v>46</v>
      </c>
      <c r="O20" s="9">
        <v>26</v>
      </c>
      <c r="P20" s="9">
        <v>0.6</v>
      </c>
    </row>
    <row r="21" spans="1:16" ht="30" x14ac:dyDescent="0.25">
      <c r="A21" s="3"/>
      <c r="B21" s="15">
        <v>27</v>
      </c>
      <c r="C21" s="26" t="s">
        <v>83</v>
      </c>
      <c r="D21" s="7">
        <v>350</v>
      </c>
      <c r="E21" s="9">
        <v>5.08</v>
      </c>
      <c r="F21" s="9">
        <v>8.8659999999999997</v>
      </c>
      <c r="G21" s="9">
        <v>26.094000000000001</v>
      </c>
      <c r="H21" s="9">
        <v>202.22200000000001</v>
      </c>
      <c r="I21" s="9">
        <v>0.14299999999999999</v>
      </c>
      <c r="J21" s="9">
        <v>9.8000000000000007</v>
      </c>
      <c r="K21" s="9">
        <v>0.27200000000000002</v>
      </c>
      <c r="L21" s="9">
        <v>0.35</v>
      </c>
      <c r="M21" s="9">
        <v>64.257000000000005</v>
      </c>
      <c r="N21" s="9">
        <v>127.23099999999999</v>
      </c>
      <c r="O21" s="9">
        <v>39.122</v>
      </c>
      <c r="P21" s="9">
        <v>1.6850000000000001</v>
      </c>
    </row>
    <row r="22" spans="1:16" x14ac:dyDescent="0.25">
      <c r="A22" s="3"/>
      <c r="B22" s="15">
        <v>44</v>
      </c>
      <c r="C22" s="16" t="s">
        <v>111</v>
      </c>
      <c r="D22" s="39">
        <v>120</v>
      </c>
      <c r="E22" s="40">
        <v>16.667999999999999</v>
      </c>
      <c r="F22" s="40">
        <v>17.687999999999999</v>
      </c>
      <c r="G22" s="40">
        <v>5.0999999999999996</v>
      </c>
      <c r="H22" s="40">
        <v>255.6</v>
      </c>
      <c r="I22" s="40">
        <v>7.8E-2</v>
      </c>
      <c r="J22" s="40">
        <v>1.86</v>
      </c>
      <c r="K22" s="40">
        <v>7.6799999999999993E-2</v>
      </c>
      <c r="L22" s="40">
        <v>0</v>
      </c>
      <c r="M22" s="40">
        <v>178.34399999999999</v>
      </c>
      <c r="N22" s="40">
        <v>130.97999999999999</v>
      </c>
      <c r="O22" s="40">
        <v>18.3</v>
      </c>
      <c r="P22" s="40">
        <v>1.1399999999999999</v>
      </c>
    </row>
    <row r="23" spans="1:16" x14ac:dyDescent="0.25">
      <c r="A23" s="3"/>
      <c r="B23" s="15">
        <v>45</v>
      </c>
      <c r="C23" s="16" t="s">
        <v>112</v>
      </c>
      <c r="D23" s="39">
        <v>210</v>
      </c>
      <c r="E23" s="9">
        <v>11.448</v>
      </c>
      <c r="F23" s="9">
        <v>8.6430000000000007</v>
      </c>
      <c r="G23" s="9">
        <v>34.100999999999999</v>
      </c>
      <c r="H23" s="9">
        <v>236</v>
      </c>
      <c r="I23" s="9">
        <v>5.3999999999999999E-2</v>
      </c>
      <c r="J23" s="9">
        <v>0.108</v>
      </c>
      <c r="K23" s="9">
        <v>0.13500000000000001</v>
      </c>
      <c r="L23" s="9">
        <v>12.74</v>
      </c>
      <c r="M23" s="9">
        <v>15.308999999999999</v>
      </c>
      <c r="N23" s="9">
        <v>48.34</v>
      </c>
      <c r="O23" s="9">
        <v>15.756</v>
      </c>
      <c r="P23" s="9">
        <v>0.3</v>
      </c>
    </row>
    <row r="24" spans="1:16" x14ac:dyDescent="0.25">
      <c r="A24" s="3"/>
      <c r="B24" s="7">
        <v>9</v>
      </c>
      <c r="C24" s="8" t="s">
        <v>24</v>
      </c>
      <c r="D24" s="7">
        <v>200</v>
      </c>
      <c r="E24" s="9">
        <v>0.2</v>
      </c>
      <c r="F24" s="9">
        <v>0.05</v>
      </c>
      <c r="G24" s="9">
        <v>15.01</v>
      </c>
      <c r="H24" s="9">
        <v>60</v>
      </c>
      <c r="I24" s="9">
        <v>0</v>
      </c>
      <c r="J24" s="9">
        <v>0.1</v>
      </c>
      <c r="K24" s="9">
        <v>0</v>
      </c>
      <c r="L24" s="9">
        <v>0</v>
      </c>
      <c r="M24" s="9">
        <v>14.58</v>
      </c>
      <c r="N24" s="9">
        <v>8.24</v>
      </c>
      <c r="O24" s="9">
        <v>6.44</v>
      </c>
      <c r="P24" s="9">
        <v>0.86</v>
      </c>
    </row>
    <row r="25" spans="1:16" x14ac:dyDescent="0.25">
      <c r="A25" s="3"/>
      <c r="B25" s="10" t="s">
        <v>51</v>
      </c>
      <c r="C25" s="16" t="s">
        <v>25</v>
      </c>
      <c r="D25" s="7">
        <v>70</v>
      </c>
      <c r="E25" s="11">
        <v>5.32</v>
      </c>
      <c r="F25" s="11">
        <v>0.56000000000000005</v>
      </c>
      <c r="G25" s="11">
        <v>34.44</v>
      </c>
      <c r="H25" s="11">
        <v>164.36</v>
      </c>
      <c r="I25" s="11">
        <v>0.76</v>
      </c>
      <c r="J25" s="11">
        <v>0</v>
      </c>
      <c r="K25" s="11">
        <v>0</v>
      </c>
      <c r="L25" s="11">
        <v>0.77</v>
      </c>
      <c r="M25" s="11">
        <v>14</v>
      </c>
      <c r="N25" s="11">
        <v>45.5</v>
      </c>
      <c r="O25" s="11">
        <v>9.8000000000000007</v>
      </c>
      <c r="P25" s="11">
        <v>0.77</v>
      </c>
    </row>
    <row r="26" spans="1:16" ht="15.75" thickBot="1" x14ac:dyDescent="0.3">
      <c r="A26" s="3"/>
      <c r="B26" s="15" t="s">
        <v>51</v>
      </c>
      <c r="C26" s="16" t="s">
        <v>26</v>
      </c>
      <c r="D26" s="7">
        <v>80</v>
      </c>
      <c r="E26" s="9">
        <v>5.28</v>
      </c>
      <c r="F26" s="9">
        <v>0.96</v>
      </c>
      <c r="G26" s="9">
        <v>26.72</v>
      </c>
      <c r="H26" s="9">
        <v>139.19999999999999</v>
      </c>
      <c r="I26" s="9">
        <v>0.14399999999999999</v>
      </c>
      <c r="J26" s="9">
        <v>0</v>
      </c>
      <c r="K26" s="9">
        <v>0</v>
      </c>
      <c r="L26" s="9">
        <v>0</v>
      </c>
      <c r="M26" s="9">
        <v>28</v>
      </c>
      <c r="N26" s="9">
        <v>126.4</v>
      </c>
      <c r="O26" s="9">
        <v>37.6</v>
      </c>
      <c r="P26" s="9">
        <v>3.12</v>
      </c>
    </row>
    <row r="27" spans="1:16" ht="15.75" thickBot="1" x14ac:dyDescent="0.3">
      <c r="A27" s="3"/>
      <c r="B27" s="12"/>
      <c r="C27" s="13" t="s">
        <v>21</v>
      </c>
      <c r="D27" s="14">
        <f t="shared" ref="D27:P27" si="1">SUM(D20:D26)</f>
        <v>1030</v>
      </c>
      <c r="E27" s="14">
        <f t="shared" si="1"/>
        <v>45.795999999999999</v>
      </c>
      <c r="F27" s="14">
        <f t="shared" si="1"/>
        <v>37.167000000000002</v>
      </c>
      <c r="G27" s="14">
        <f t="shared" si="1"/>
        <v>157.66499999999999</v>
      </c>
      <c r="H27" s="14">
        <f t="shared" si="1"/>
        <v>1143.3820000000001</v>
      </c>
      <c r="I27" s="14">
        <f t="shared" si="1"/>
        <v>1.2589999999999999</v>
      </c>
      <c r="J27" s="14">
        <f t="shared" si="1"/>
        <v>131.86800000000002</v>
      </c>
      <c r="K27" s="14">
        <f t="shared" si="1"/>
        <v>0.48380000000000001</v>
      </c>
      <c r="L27" s="14">
        <f t="shared" si="1"/>
        <v>14.26</v>
      </c>
      <c r="M27" s="14">
        <f t="shared" si="1"/>
        <v>382.49</v>
      </c>
      <c r="N27" s="14">
        <f t="shared" si="1"/>
        <v>532.69100000000003</v>
      </c>
      <c r="O27" s="14">
        <f t="shared" si="1"/>
        <v>153.018</v>
      </c>
      <c r="P27" s="14">
        <f t="shared" si="1"/>
        <v>8.4750000000000014</v>
      </c>
    </row>
    <row r="28" spans="1:16" x14ac:dyDescent="0.25">
      <c r="A28" s="3"/>
      <c r="B28" s="17"/>
      <c r="C28" s="18" t="s">
        <v>27</v>
      </c>
      <c r="D28" s="19">
        <f t="shared" ref="D28:P28" si="2">D27+D18</f>
        <v>1525</v>
      </c>
      <c r="E28" s="20">
        <f t="shared" si="2"/>
        <v>72.555999999999997</v>
      </c>
      <c r="F28" s="20">
        <f t="shared" si="2"/>
        <v>64.247</v>
      </c>
      <c r="G28" s="20">
        <f t="shared" si="2"/>
        <v>252.44499999999999</v>
      </c>
      <c r="H28" s="20">
        <f t="shared" si="2"/>
        <v>1903.7420000000002</v>
      </c>
      <c r="I28" s="20">
        <f t="shared" si="2"/>
        <v>2.2889999999999997</v>
      </c>
      <c r="J28" s="20">
        <f t="shared" si="2"/>
        <v>166.858</v>
      </c>
      <c r="K28" s="20">
        <f t="shared" si="2"/>
        <v>0.74380000000000002</v>
      </c>
      <c r="L28" s="20">
        <f t="shared" si="2"/>
        <v>17.63</v>
      </c>
      <c r="M28" s="20">
        <f t="shared" si="2"/>
        <v>620.43000000000006</v>
      </c>
      <c r="N28" s="20">
        <f t="shared" si="2"/>
        <v>835.82100000000003</v>
      </c>
      <c r="O28" s="20">
        <f t="shared" si="2"/>
        <v>234.25799999999998</v>
      </c>
      <c r="P28" s="20">
        <f t="shared" si="2"/>
        <v>13.235000000000001</v>
      </c>
    </row>
    <row r="29" spans="1:16" x14ac:dyDescent="0.25">
      <c r="A29" s="3"/>
      <c r="B29" s="16"/>
      <c r="C29" s="44" t="s">
        <v>28</v>
      </c>
      <c r="D29" s="45"/>
      <c r="E29" s="21">
        <v>46.2</v>
      </c>
      <c r="F29" s="21">
        <v>47.4</v>
      </c>
      <c r="G29" s="21">
        <v>201</v>
      </c>
      <c r="H29" s="21">
        <v>1415</v>
      </c>
      <c r="I29" s="21">
        <v>0.72</v>
      </c>
      <c r="J29" s="21">
        <v>36</v>
      </c>
      <c r="K29" s="21">
        <v>0.42</v>
      </c>
      <c r="L29" s="21">
        <v>6</v>
      </c>
      <c r="M29" s="21">
        <v>660</v>
      </c>
      <c r="N29" s="21">
        <v>990</v>
      </c>
      <c r="O29" s="21">
        <v>150</v>
      </c>
      <c r="P29" s="21">
        <v>7.2</v>
      </c>
    </row>
    <row r="30" spans="1:16" x14ac:dyDescent="0.25">
      <c r="A30" s="3"/>
      <c r="B30" s="16"/>
      <c r="C30" s="22" t="s">
        <v>29</v>
      </c>
      <c r="D30" s="23"/>
      <c r="E30" s="24">
        <f>E28*100/E29</f>
        <v>157.04761904761904</v>
      </c>
      <c r="F30" s="24">
        <f t="shared" ref="F30:P30" si="3">F28*100/F29</f>
        <v>135.542194092827</v>
      </c>
      <c r="G30" s="24">
        <f t="shared" si="3"/>
        <v>125.59452736318408</v>
      </c>
      <c r="H30" s="24">
        <f t="shared" si="3"/>
        <v>134.54007067137809</v>
      </c>
      <c r="I30" s="24">
        <f t="shared" si="3"/>
        <v>317.91666666666663</v>
      </c>
      <c r="J30" s="24">
        <f t="shared" si="3"/>
        <v>463.49444444444441</v>
      </c>
      <c r="K30" s="24">
        <f t="shared" si="3"/>
        <v>177.0952380952381</v>
      </c>
      <c r="L30" s="24">
        <f t="shared" si="3"/>
        <v>293.83333333333331</v>
      </c>
      <c r="M30" s="24">
        <f t="shared" si="3"/>
        <v>94.004545454545465</v>
      </c>
      <c r="N30" s="24">
        <f t="shared" si="3"/>
        <v>84.426363636363646</v>
      </c>
      <c r="O30" s="24">
        <f t="shared" si="3"/>
        <v>156.172</v>
      </c>
      <c r="P30" s="24">
        <f t="shared" si="3"/>
        <v>183.81944444444449</v>
      </c>
    </row>
  </sheetData>
  <mergeCells count="8">
    <mergeCell ref="M9:P9"/>
    <mergeCell ref="C29:D29"/>
    <mergeCell ref="B9:B10"/>
    <mergeCell ref="C9:C10"/>
    <mergeCell ref="D9:D10"/>
    <mergeCell ref="E9:G9"/>
    <mergeCell ref="H9:H10"/>
    <mergeCell ref="I9:L9"/>
  </mergeCells>
  <pageMargins left="0.19685039370078741" right="0.19685039370078741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opLeftCell="A7" workbookViewId="0">
      <selection activeCell="C15" sqref="C15"/>
    </sheetView>
  </sheetViews>
  <sheetFormatPr defaultRowHeight="15" x14ac:dyDescent="0.25"/>
  <cols>
    <col min="1" max="1" width="4.7109375" customWidth="1"/>
    <col min="3" max="3" width="38.140625" customWidth="1"/>
  </cols>
  <sheetData>
    <row r="2" spans="2:16" x14ac:dyDescent="0.25">
      <c r="B2" s="2" t="s">
        <v>61</v>
      </c>
      <c r="C2" s="1"/>
      <c r="K2" s="1"/>
      <c r="L2" s="1"/>
      <c r="M2" s="1"/>
    </row>
    <row r="3" spans="2:16" x14ac:dyDescent="0.25">
      <c r="B3" s="1"/>
      <c r="C3" s="1"/>
      <c r="D3" s="6" t="s">
        <v>77</v>
      </c>
      <c r="K3" s="1"/>
      <c r="L3" s="1"/>
      <c r="M3" s="1"/>
    </row>
    <row r="4" spans="2:16" x14ac:dyDescent="0.25">
      <c r="B4" s="2" t="s">
        <v>17</v>
      </c>
      <c r="C4" s="3" t="s">
        <v>43</v>
      </c>
      <c r="K4" s="1"/>
      <c r="L4" s="1"/>
      <c r="M4" s="1"/>
    </row>
    <row r="5" spans="2:16" x14ac:dyDescent="0.25">
      <c r="B5" s="2" t="s">
        <v>18</v>
      </c>
      <c r="C5" s="3" t="s">
        <v>41</v>
      </c>
      <c r="K5" s="1"/>
      <c r="L5" s="1"/>
      <c r="M5" s="1"/>
    </row>
    <row r="6" spans="2:16" x14ac:dyDescent="0.25">
      <c r="B6" s="2" t="s">
        <v>19</v>
      </c>
      <c r="C6" s="3" t="s">
        <v>58</v>
      </c>
      <c r="K6" s="1"/>
      <c r="L6" s="1"/>
      <c r="M6" s="1"/>
    </row>
    <row r="7" spans="2:16" x14ac:dyDescent="0.25">
      <c r="B7" s="2" t="s">
        <v>89</v>
      </c>
      <c r="C7" s="2"/>
      <c r="K7" s="1"/>
      <c r="L7" s="1"/>
      <c r="M7" s="1"/>
    </row>
    <row r="8" spans="2:16" x14ac:dyDescent="0.25">
      <c r="B8" s="1"/>
      <c r="C8" s="1"/>
      <c r="K8" s="1"/>
      <c r="L8" s="1"/>
      <c r="M8" s="1"/>
    </row>
    <row r="9" spans="2:16" ht="24" customHeight="1" x14ac:dyDescent="0.25">
      <c r="B9" s="47" t="s">
        <v>0</v>
      </c>
      <c r="C9" s="46" t="s">
        <v>1</v>
      </c>
      <c r="D9" s="49" t="s">
        <v>22</v>
      </c>
      <c r="E9" s="41" t="s">
        <v>3</v>
      </c>
      <c r="F9" s="42"/>
      <c r="G9" s="43"/>
      <c r="H9" s="51" t="s">
        <v>2</v>
      </c>
      <c r="I9" s="41" t="s">
        <v>7</v>
      </c>
      <c r="J9" s="42"/>
      <c r="K9" s="42"/>
      <c r="L9" s="43"/>
      <c r="M9" s="41" t="s">
        <v>12</v>
      </c>
      <c r="N9" s="42"/>
      <c r="O9" s="42"/>
      <c r="P9" s="43"/>
    </row>
    <row r="10" spans="2:16" ht="28.5" customHeight="1" x14ac:dyDescent="0.25">
      <c r="B10" s="48"/>
      <c r="C10" s="46"/>
      <c r="D10" s="50"/>
      <c r="E10" s="27" t="s">
        <v>4</v>
      </c>
      <c r="F10" s="27" t="s">
        <v>5</v>
      </c>
      <c r="G10" s="27" t="s">
        <v>6</v>
      </c>
      <c r="H10" s="52"/>
      <c r="I10" s="27" t="s">
        <v>8</v>
      </c>
      <c r="J10" s="27" t="s">
        <v>9</v>
      </c>
      <c r="K10" s="27" t="s">
        <v>10</v>
      </c>
      <c r="L10" s="27" t="s">
        <v>11</v>
      </c>
      <c r="M10" s="27" t="s">
        <v>13</v>
      </c>
      <c r="N10" s="27" t="s">
        <v>14</v>
      </c>
      <c r="O10" s="27" t="s">
        <v>15</v>
      </c>
      <c r="P10" s="27" t="s">
        <v>16</v>
      </c>
    </row>
    <row r="11" spans="2:16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2:16" x14ac:dyDescent="0.25">
      <c r="B12" s="3"/>
      <c r="C12" s="6" t="s">
        <v>59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25">
      <c r="B13" s="7">
        <v>1</v>
      </c>
      <c r="C13" s="8" t="s">
        <v>69</v>
      </c>
      <c r="D13" s="25" t="s">
        <v>94</v>
      </c>
      <c r="E13" s="9">
        <v>0.1</v>
      </c>
      <c r="F13" s="9">
        <v>16.5</v>
      </c>
      <c r="G13" s="9">
        <v>0.16</v>
      </c>
      <c r="H13" s="9">
        <v>149.6</v>
      </c>
      <c r="I13" s="9">
        <v>0</v>
      </c>
      <c r="J13" s="9">
        <v>0</v>
      </c>
      <c r="K13" s="9">
        <v>0.08</v>
      </c>
      <c r="L13" s="9">
        <v>0.2</v>
      </c>
      <c r="M13" s="9">
        <v>4.8</v>
      </c>
      <c r="N13" s="9">
        <v>6</v>
      </c>
      <c r="O13" s="9">
        <v>0</v>
      </c>
      <c r="P13" s="9">
        <v>0.04</v>
      </c>
    </row>
    <row r="14" spans="2:16" x14ac:dyDescent="0.25">
      <c r="B14" s="7">
        <v>28</v>
      </c>
      <c r="C14" s="8" t="s">
        <v>65</v>
      </c>
      <c r="D14" s="7" t="s">
        <v>93</v>
      </c>
      <c r="E14" s="9">
        <v>18.757999999999999</v>
      </c>
      <c r="F14" s="9">
        <v>18.481999999999999</v>
      </c>
      <c r="G14" s="9">
        <v>26.492999999999999</v>
      </c>
      <c r="H14" s="9">
        <v>293.48</v>
      </c>
      <c r="I14" s="9">
        <v>7.6999999999999999E-2</v>
      </c>
      <c r="J14" s="9">
        <v>0.57299999999999995</v>
      </c>
      <c r="K14" s="9">
        <v>0.11</v>
      </c>
      <c r="L14" s="9">
        <v>0.61699999999999999</v>
      </c>
      <c r="M14" s="9">
        <v>274.31700000000001</v>
      </c>
      <c r="N14" s="9">
        <v>345.43</v>
      </c>
      <c r="O14" s="9">
        <v>37.009</v>
      </c>
      <c r="P14" s="9">
        <v>0.88300000000000001</v>
      </c>
    </row>
    <row r="15" spans="2:16" ht="30" x14ac:dyDescent="0.25">
      <c r="B15" s="7" t="s">
        <v>51</v>
      </c>
      <c r="C15" s="35" t="s">
        <v>96</v>
      </c>
      <c r="D15" s="25" t="s">
        <v>88</v>
      </c>
      <c r="E15" s="9">
        <v>3</v>
      </c>
      <c r="F15" s="9">
        <v>2.4</v>
      </c>
      <c r="G15" s="9">
        <v>37.5</v>
      </c>
      <c r="H15" s="9">
        <v>183</v>
      </c>
      <c r="I15" s="9">
        <v>0</v>
      </c>
      <c r="J15" s="9">
        <v>0</v>
      </c>
      <c r="K15" s="9">
        <v>0</v>
      </c>
      <c r="L15" s="9">
        <v>0</v>
      </c>
      <c r="M15" s="9">
        <v>5.5</v>
      </c>
      <c r="N15" s="9">
        <v>25</v>
      </c>
      <c r="O15" s="9">
        <v>4.5</v>
      </c>
      <c r="P15" s="9">
        <v>0.4</v>
      </c>
    </row>
    <row r="16" spans="2:16" x14ac:dyDescent="0.25">
      <c r="B16" s="7">
        <v>3</v>
      </c>
      <c r="C16" s="8" t="s">
        <v>31</v>
      </c>
      <c r="D16" s="7">
        <v>200</v>
      </c>
      <c r="E16" s="9">
        <v>5.14</v>
      </c>
      <c r="F16" s="9">
        <v>5.27</v>
      </c>
      <c r="G16" s="9">
        <v>17.5</v>
      </c>
      <c r="H16" s="9">
        <v>133</v>
      </c>
      <c r="I16" s="9">
        <v>0.02</v>
      </c>
      <c r="J16" s="9">
        <v>1.95</v>
      </c>
      <c r="K16" s="9">
        <v>0.01</v>
      </c>
      <c r="L16" s="9">
        <v>0</v>
      </c>
      <c r="M16" s="9">
        <v>62.87</v>
      </c>
      <c r="N16" s="9">
        <v>42.75</v>
      </c>
      <c r="O16" s="9">
        <v>7.85</v>
      </c>
      <c r="P16" s="9">
        <v>0.1</v>
      </c>
    </row>
    <row r="17" spans="2:16" ht="15.75" thickBot="1" x14ac:dyDescent="0.3">
      <c r="B17" s="10" t="s">
        <v>51</v>
      </c>
      <c r="C17" s="33" t="s">
        <v>113</v>
      </c>
      <c r="D17" s="10">
        <v>70</v>
      </c>
      <c r="E17" s="11">
        <v>5.32</v>
      </c>
      <c r="F17" s="11">
        <v>0.56000000000000005</v>
      </c>
      <c r="G17" s="11">
        <v>34.44</v>
      </c>
      <c r="H17" s="11">
        <v>164.36</v>
      </c>
      <c r="I17" s="11">
        <v>0.76</v>
      </c>
      <c r="J17" s="11">
        <v>0</v>
      </c>
      <c r="K17" s="11">
        <v>0</v>
      </c>
      <c r="L17" s="11">
        <v>0.77</v>
      </c>
      <c r="M17" s="11">
        <v>14</v>
      </c>
      <c r="N17" s="11">
        <v>45.5</v>
      </c>
      <c r="O17" s="11">
        <v>9.8000000000000007</v>
      </c>
      <c r="P17" s="11">
        <v>0.77</v>
      </c>
    </row>
    <row r="18" spans="2:16" ht="15.75" thickBot="1" x14ac:dyDescent="0.3">
      <c r="B18" s="12"/>
      <c r="C18" s="13" t="s">
        <v>21</v>
      </c>
      <c r="D18" s="14">
        <f t="shared" ref="D18:P18" si="0">SUM(D13:D17)</f>
        <v>270</v>
      </c>
      <c r="E18" s="14">
        <f t="shared" si="0"/>
        <v>32.317999999999998</v>
      </c>
      <c r="F18" s="14">
        <f t="shared" si="0"/>
        <v>43.212000000000003</v>
      </c>
      <c r="G18" s="14">
        <f t="shared" si="0"/>
        <v>116.09299999999999</v>
      </c>
      <c r="H18" s="14">
        <f t="shared" si="0"/>
        <v>923.44</v>
      </c>
      <c r="I18" s="14">
        <f t="shared" si="0"/>
        <v>0.85699999999999998</v>
      </c>
      <c r="J18" s="14">
        <f t="shared" si="0"/>
        <v>2.5229999999999997</v>
      </c>
      <c r="K18" s="14">
        <f t="shared" si="0"/>
        <v>0.2</v>
      </c>
      <c r="L18" s="14">
        <f t="shared" si="0"/>
        <v>1.587</v>
      </c>
      <c r="M18" s="14">
        <f t="shared" si="0"/>
        <v>361.48700000000002</v>
      </c>
      <c r="N18" s="14">
        <f t="shared" si="0"/>
        <v>464.68</v>
      </c>
      <c r="O18" s="14">
        <f t="shared" si="0"/>
        <v>59.159000000000006</v>
      </c>
      <c r="P18" s="14">
        <f t="shared" si="0"/>
        <v>2.1930000000000001</v>
      </c>
    </row>
    <row r="19" spans="2:16" x14ac:dyDescent="0.25">
      <c r="B19" s="3"/>
      <c r="C19" s="6" t="s">
        <v>60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5">
      <c r="B20" s="7">
        <v>7</v>
      </c>
      <c r="C20" s="8" t="s">
        <v>106</v>
      </c>
      <c r="D20" s="7">
        <v>75</v>
      </c>
      <c r="E20" s="9">
        <v>0.52500000000000002</v>
      </c>
      <c r="F20" s="9">
        <v>7.4999999999999997E-2</v>
      </c>
      <c r="G20" s="9">
        <v>1.425</v>
      </c>
      <c r="H20" s="9">
        <v>9.33</v>
      </c>
      <c r="I20" s="9">
        <v>2.5000000000000001E-2</v>
      </c>
      <c r="J20" s="9">
        <v>3.95</v>
      </c>
      <c r="K20" s="9">
        <v>0</v>
      </c>
      <c r="L20" s="9">
        <v>6.25E-2</v>
      </c>
      <c r="M20" s="9">
        <v>12.75</v>
      </c>
      <c r="N20" s="9">
        <v>22.5</v>
      </c>
      <c r="O20" s="9">
        <v>10.5</v>
      </c>
      <c r="P20" s="9">
        <v>0.375</v>
      </c>
    </row>
    <row r="21" spans="2:16" ht="30" x14ac:dyDescent="0.25">
      <c r="B21" s="15">
        <v>46</v>
      </c>
      <c r="C21" s="26" t="s">
        <v>114</v>
      </c>
      <c r="D21" s="7" t="s">
        <v>92</v>
      </c>
      <c r="E21" s="9">
        <v>13.076000000000001</v>
      </c>
      <c r="F21" s="9">
        <v>12.446</v>
      </c>
      <c r="G21" s="9">
        <v>30.408000000000001</v>
      </c>
      <c r="H21" s="9">
        <v>186.2</v>
      </c>
      <c r="I21" s="9">
        <v>0.28000000000000003</v>
      </c>
      <c r="J21" s="9">
        <v>8.26</v>
      </c>
      <c r="K21" s="9">
        <v>0.28000000000000003</v>
      </c>
      <c r="L21" s="9">
        <v>0</v>
      </c>
      <c r="M21" s="9">
        <v>72.67</v>
      </c>
      <c r="N21" s="9">
        <v>228.89</v>
      </c>
      <c r="O21" s="9">
        <v>64.739999999999995</v>
      </c>
      <c r="P21" s="9">
        <v>3.7360000000000002</v>
      </c>
    </row>
    <row r="22" spans="2:16" x14ac:dyDescent="0.25">
      <c r="B22" s="7">
        <v>47</v>
      </c>
      <c r="C22" s="8" t="s">
        <v>115</v>
      </c>
      <c r="D22" s="7">
        <v>250</v>
      </c>
      <c r="E22" s="38">
        <v>17.53</v>
      </c>
      <c r="F22" s="38">
        <v>20.03</v>
      </c>
      <c r="G22" s="38">
        <v>24.04</v>
      </c>
      <c r="H22" s="38">
        <v>359</v>
      </c>
      <c r="I22" s="38">
        <v>0.2</v>
      </c>
      <c r="J22" s="38">
        <v>10.74</v>
      </c>
      <c r="K22" s="38">
        <v>0.05</v>
      </c>
      <c r="L22" s="38">
        <v>0.31</v>
      </c>
      <c r="M22" s="38">
        <v>33.479999999999997</v>
      </c>
      <c r="N22" s="38">
        <v>243.88</v>
      </c>
      <c r="O22" s="38">
        <v>55.61</v>
      </c>
      <c r="P22" s="38">
        <v>3.71</v>
      </c>
    </row>
    <row r="23" spans="2:16" x14ac:dyDescent="0.25">
      <c r="B23" s="15" t="s">
        <v>51</v>
      </c>
      <c r="C23" s="16" t="s">
        <v>71</v>
      </c>
      <c r="D23" s="7">
        <v>200</v>
      </c>
      <c r="E23" s="9">
        <v>1.4</v>
      </c>
      <c r="F23" s="9">
        <v>0.2</v>
      </c>
      <c r="G23" s="9">
        <v>26.4</v>
      </c>
      <c r="H23" s="9">
        <v>120</v>
      </c>
      <c r="I23" s="9">
        <v>0.08</v>
      </c>
      <c r="J23" s="9">
        <v>80</v>
      </c>
      <c r="K23" s="9">
        <v>0.1</v>
      </c>
      <c r="L23" s="9">
        <v>0.2</v>
      </c>
      <c r="M23" s="9">
        <v>36</v>
      </c>
      <c r="N23" s="9">
        <v>26</v>
      </c>
      <c r="O23" s="9">
        <v>22</v>
      </c>
      <c r="P23" s="9">
        <v>0.6</v>
      </c>
    </row>
    <row r="24" spans="2:16" x14ac:dyDescent="0.25">
      <c r="B24" s="15" t="s">
        <v>51</v>
      </c>
      <c r="C24" s="16" t="s">
        <v>25</v>
      </c>
      <c r="D24" s="7">
        <v>70</v>
      </c>
      <c r="E24" s="11">
        <v>5.32</v>
      </c>
      <c r="F24" s="11">
        <v>0.56000000000000005</v>
      </c>
      <c r="G24" s="11">
        <v>34.44</v>
      </c>
      <c r="H24" s="11">
        <v>164.36</v>
      </c>
      <c r="I24" s="11">
        <v>0.76</v>
      </c>
      <c r="J24" s="11">
        <v>0</v>
      </c>
      <c r="K24" s="11">
        <v>0</v>
      </c>
      <c r="L24" s="11">
        <v>0.77</v>
      </c>
      <c r="M24" s="11">
        <v>14</v>
      </c>
      <c r="N24" s="11">
        <v>45.5</v>
      </c>
      <c r="O24" s="11">
        <v>9.8000000000000007</v>
      </c>
      <c r="P24" s="11">
        <v>0.77</v>
      </c>
    </row>
    <row r="25" spans="2:16" ht="15.75" thickBot="1" x14ac:dyDescent="0.3">
      <c r="B25" s="15" t="s">
        <v>51</v>
      </c>
      <c r="C25" s="16" t="s">
        <v>26</v>
      </c>
      <c r="D25" s="7">
        <v>80</v>
      </c>
      <c r="E25" s="9">
        <v>5.28</v>
      </c>
      <c r="F25" s="9">
        <v>0.96</v>
      </c>
      <c r="G25" s="9">
        <v>26.72</v>
      </c>
      <c r="H25" s="9">
        <v>139.19999999999999</v>
      </c>
      <c r="I25" s="9">
        <v>0.14399999999999999</v>
      </c>
      <c r="J25" s="9">
        <v>0</v>
      </c>
      <c r="K25" s="9">
        <v>0</v>
      </c>
      <c r="L25" s="9">
        <v>0</v>
      </c>
      <c r="M25" s="9">
        <v>28</v>
      </c>
      <c r="N25" s="9">
        <v>126.4</v>
      </c>
      <c r="O25" s="9">
        <v>37.6</v>
      </c>
      <c r="P25" s="9">
        <v>3.12</v>
      </c>
    </row>
    <row r="26" spans="2:16" ht="15.75" thickBot="1" x14ac:dyDescent="0.3">
      <c r="B26" s="12"/>
      <c r="C26" s="13" t="s">
        <v>21</v>
      </c>
      <c r="D26" s="14">
        <f>SUM(D20:D25)</f>
        <v>675</v>
      </c>
      <c r="E26" s="14">
        <f>SUM(E20:E25)</f>
        <v>43.131</v>
      </c>
      <c r="F26" s="14">
        <f>SUM(F20:F25)</f>
        <v>34.271000000000008</v>
      </c>
      <c r="G26" s="14">
        <f>SUM(G20:G25)</f>
        <v>143.43299999999999</v>
      </c>
      <c r="H26" s="14">
        <f>SUM(H20:H25)</f>
        <v>978.08999999999992</v>
      </c>
      <c r="I26" s="14">
        <f>SUM(I20:I25)</f>
        <v>1.4890000000000001</v>
      </c>
      <c r="J26" s="14">
        <f>SUM(J20:J25)</f>
        <v>102.95</v>
      </c>
      <c r="K26" s="14">
        <f>SUM(K20:K25)</f>
        <v>0.43000000000000005</v>
      </c>
      <c r="L26" s="14">
        <f>SUM(L20:L25)</f>
        <v>1.3425</v>
      </c>
      <c r="M26" s="14">
        <f>SUM(M20:M25)</f>
        <v>196.9</v>
      </c>
      <c r="N26" s="14">
        <f>SUM(N20:N25)</f>
        <v>693.17</v>
      </c>
      <c r="O26" s="14">
        <f>SUM(O20:O25)</f>
        <v>200.25</v>
      </c>
      <c r="P26" s="14">
        <f>SUM(P20:P25)</f>
        <v>12.311</v>
      </c>
    </row>
    <row r="27" spans="2:16" x14ac:dyDescent="0.25">
      <c r="B27" s="17"/>
      <c r="C27" s="18" t="s">
        <v>27</v>
      </c>
      <c r="D27" s="19">
        <f>D26+D18</f>
        <v>945</v>
      </c>
      <c r="E27" s="28">
        <f>E26+E18</f>
        <v>75.448999999999998</v>
      </c>
      <c r="F27" s="28">
        <f>F26+F18</f>
        <v>77.483000000000004</v>
      </c>
      <c r="G27" s="28">
        <f>G26+G18</f>
        <v>259.52599999999995</v>
      </c>
      <c r="H27" s="28">
        <f>H26+H18</f>
        <v>1901.53</v>
      </c>
      <c r="I27" s="28">
        <f>I26+I18</f>
        <v>2.3460000000000001</v>
      </c>
      <c r="J27" s="28">
        <f>J26+J18</f>
        <v>105.473</v>
      </c>
      <c r="K27" s="28">
        <f>K26+K18</f>
        <v>0.63000000000000012</v>
      </c>
      <c r="L27" s="28">
        <f>L26+L18</f>
        <v>2.9295</v>
      </c>
      <c r="M27" s="28">
        <f>M26+M18</f>
        <v>558.38700000000006</v>
      </c>
      <c r="N27" s="28">
        <f>N26+N18</f>
        <v>1157.8499999999999</v>
      </c>
      <c r="O27" s="28">
        <f>O26+O18</f>
        <v>259.40899999999999</v>
      </c>
      <c r="P27" s="28">
        <f>P26+P18</f>
        <v>14.504</v>
      </c>
    </row>
    <row r="28" spans="2:16" x14ac:dyDescent="0.25">
      <c r="B28" s="16"/>
      <c r="C28" s="44" t="s">
        <v>28</v>
      </c>
      <c r="D28" s="45"/>
      <c r="E28" s="21">
        <v>46.2</v>
      </c>
      <c r="F28" s="21">
        <v>47.4</v>
      </c>
      <c r="G28" s="21">
        <v>201</v>
      </c>
      <c r="H28" s="21">
        <v>1415</v>
      </c>
      <c r="I28" s="21">
        <v>0.72</v>
      </c>
      <c r="J28" s="21">
        <v>36</v>
      </c>
      <c r="K28" s="21">
        <v>0.42</v>
      </c>
      <c r="L28" s="21">
        <v>6</v>
      </c>
      <c r="M28" s="21">
        <v>660</v>
      </c>
      <c r="N28" s="21">
        <v>990</v>
      </c>
      <c r="O28" s="21">
        <v>150</v>
      </c>
      <c r="P28" s="21">
        <v>7.2</v>
      </c>
    </row>
    <row r="29" spans="2:16" x14ac:dyDescent="0.25">
      <c r="B29" s="16"/>
      <c r="C29" s="22" t="s">
        <v>29</v>
      </c>
      <c r="D29" s="23"/>
      <c r="E29" s="24">
        <f>E27*100/E28</f>
        <v>163.3095238095238</v>
      </c>
      <c r="F29" s="24">
        <f t="shared" ref="F29:P29" si="1">F27*100/F28</f>
        <v>163.46624472573839</v>
      </c>
      <c r="G29" s="24">
        <f t="shared" si="1"/>
        <v>129.11741293532336</v>
      </c>
      <c r="H29" s="24">
        <f t="shared" si="1"/>
        <v>134.38374558303886</v>
      </c>
      <c r="I29" s="24">
        <f t="shared" si="1"/>
        <v>325.83333333333337</v>
      </c>
      <c r="J29" s="24">
        <f t="shared" si="1"/>
        <v>292.98055555555555</v>
      </c>
      <c r="K29" s="24">
        <f t="shared" si="1"/>
        <v>150.00000000000003</v>
      </c>
      <c r="L29" s="24">
        <f t="shared" si="1"/>
        <v>48.824999999999996</v>
      </c>
      <c r="M29" s="24">
        <f t="shared" si="1"/>
        <v>84.604090909090914</v>
      </c>
      <c r="N29" s="24">
        <f t="shared" si="1"/>
        <v>116.95454545454544</v>
      </c>
      <c r="O29" s="24">
        <f t="shared" si="1"/>
        <v>172.93933333333331</v>
      </c>
      <c r="P29" s="24">
        <f t="shared" si="1"/>
        <v>201.44444444444443</v>
      </c>
    </row>
  </sheetData>
  <mergeCells count="8">
    <mergeCell ref="M9:P9"/>
    <mergeCell ref="C28:D28"/>
    <mergeCell ref="B9:B10"/>
    <mergeCell ref="C9:C10"/>
    <mergeCell ref="D9:D10"/>
    <mergeCell ref="E9:G9"/>
    <mergeCell ref="H9:H10"/>
    <mergeCell ref="I9:L9"/>
  </mergeCells>
  <pageMargins left="0.11811023622047245" right="0.11811023622047245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0"/>
  <sheetViews>
    <sheetView topLeftCell="A7" workbookViewId="0">
      <selection activeCell="B20" sqref="B20:P20"/>
    </sheetView>
  </sheetViews>
  <sheetFormatPr defaultRowHeight="15" x14ac:dyDescent="0.25"/>
  <cols>
    <col min="3" max="3" width="34.140625" customWidth="1"/>
  </cols>
  <sheetData>
    <row r="2" spans="2:16" x14ac:dyDescent="0.25">
      <c r="B2" s="2" t="s">
        <v>61</v>
      </c>
      <c r="C2" s="1"/>
      <c r="K2" s="1"/>
      <c r="L2" s="1"/>
      <c r="M2" s="1"/>
    </row>
    <row r="3" spans="2:16" x14ac:dyDescent="0.25">
      <c r="B3" s="1"/>
      <c r="C3" s="1"/>
      <c r="D3" s="6" t="s">
        <v>78</v>
      </c>
      <c r="K3" s="1"/>
      <c r="L3" s="1"/>
      <c r="M3" s="1"/>
    </row>
    <row r="4" spans="2:16" x14ac:dyDescent="0.25">
      <c r="B4" s="2" t="s">
        <v>17</v>
      </c>
      <c r="C4" s="3" t="s">
        <v>44</v>
      </c>
      <c r="K4" s="1"/>
      <c r="L4" s="1"/>
      <c r="M4" s="1"/>
    </row>
    <row r="5" spans="2:16" x14ac:dyDescent="0.25">
      <c r="B5" s="2" t="s">
        <v>18</v>
      </c>
      <c r="C5" s="3" t="s">
        <v>41</v>
      </c>
      <c r="K5" s="1"/>
      <c r="L5" s="1"/>
      <c r="M5" s="1"/>
    </row>
    <row r="6" spans="2:16" x14ac:dyDescent="0.25">
      <c r="B6" s="2" t="s">
        <v>19</v>
      </c>
      <c r="C6" s="3" t="s">
        <v>58</v>
      </c>
      <c r="K6" s="1"/>
      <c r="L6" s="1"/>
      <c r="M6" s="1"/>
    </row>
    <row r="7" spans="2:16" x14ac:dyDescent="0.25">
      <c r="B7" s="2" t="s">
        <v>89</v>
      </c>
      <c r="C7" s="2"/>
      <c r="K7" s="1"/>
      <c r="L7" s="1"/>
      <c r="M7" s="1"/>
    </row>
    <row r="8" spans="2:16" x14ac:dyDescent="0.25">
      <c r="B8" s="1"/>
      <c r="C8" s="1"/>
      <c r="K8" s="1"/>
      <c r="L8" s="1"/>
      <c r="M8" s="1"/>
    </row>
    <row r="9" spans="2:16" ht="24" customHeight="1" x14ac:dyDescent="0.25">
      <c r="B9" s="47" t="s">
        <v>0</v>
      </c>
      <c r="C9" s="46" t="s">
        <v>1</v>
      </c>
      <c r="D9" s="49" t="s">
        <v>22</v>
      </c>
      <c r="E9" s="41" t="s">
        <v>3</v>
      </c>
      <c r="F9" s="42"/>
      <c r="G9" s="43"/>
      <c r="H9" s="51" t="s">
        <v>2</v>
      </c>
      <c r="I9" s="41" t="s">
        <v>7</v>
      </c>
      <c r="J9" s="42"/>
      <c r="K9" s="42"/>
      <c r="L9" s="43"/>
      <c r="M9" s="41" t="s">
        <v>12</v>
      </c>
      <c r="N9" s="42"/>
      <c r="O9" s="42"/>
      <c r="P9" s="43"/>
    </row>
    <row r="10" spans="2:16" ht="28.5" customHeight="1" x14ac:dyDescent="0.25">
      <c r="B10" s="48"/>
      <c r="C10" s="46"/>
      <c r="D10" s="50"/>
      <c r="E10" s="27" t="s">
        <v>4</v>
      </c>
      <c r="F10" s="27" t="s">
        <v>5</v>
      </c>
      <c r="G10" s="27" t="s">
        <v>6</v>
      </c>
      <c r="H10" s="52"/>
      <c r="I10" s="27" t="s">
        <v>8</v>
      </c>
      <c r="J10" s="27" t="s">
        <v>9</v>
      </c>
      <c r="K10" s="27" t="s">
        <v>10</v>
      </c>
      <c r="L10" s="27" t="s">
        <v>11</v>
      </c>
      <c r="M10" s="27" t="s">
        <v>13</v>
      </c>
      <c r="N10" s="27" t="s">
        <v>14</v>
      </c>
      <c r="O10" s="27" t="s">
        <v>15</v>
      </c>
      <c r="P10" s="27" t="s">
        <v>16</v>
      </c>
    </row>
    <row r="11" spans="2:16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2:16" x14ac:dyDescent="0.25">
      <c r="B12" s="3"/>
      <c r="C12" s="6" t="s">
        <v>59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25">
      <c r="B13" s="15">
        <v>4</v>
      </c>
      <c r="C13" s="16" t="s">
        <v>52</v>
      </c>
      <c r="D13" s="7">
        <v>60</v>
      </c>
      <c r="E13" s="9">
        <v>0.186</v>
      </c>
      <c r="F13" s="9">
        <v>0.12</v>
      </c>
      <c r="G13" s="9">
        <v>3.9</v>
      </c>
      <c r="H13" s="9">
        <v>24</v>
      </c>
      <c r="I13" s="9">
        <v>0.06</v>
      </c>
      <c r="J13" s="9">
        <v>6</v>
      </c>
      <c r="K13" s="9">
        <v>0.03</v>
      </c>
      <c r="L13" s="9">
        <v>0.12</v>
      </c>
      <c r="M13" s="9">
        <v>12</v>
      </c>
      <c r="N13" s="9">
        <v>37.200000000000003</v>
      </c>
      <c r="O13" s="9">
        <v>12.6</v>
      </c>
      <c r="P13" s="9">
        <v>0.24</v>
      </c>
    </row>
    <row r="14" spans="2:16" x14ac:dyDescent="0.25">
      <c r="B14" s="15">
        <v>25</v>
      </c>
      <c r="C14" s="16" t="s">
        <v>42</v>
      </c>
      <c r="D14" s="7">
        <v>150</v>
      </c>
      <c r="E14" s="9">
        <v>14.25</v>
      </c>
      <c r="F14" s="9">
        <v>7.72</v>
      </c>
      <c r="G14" s="9">
        <v>6.76</v>
      </c>
      <c r="H14" s="9">
        <v>153.22</v>
      </c>
      <c r="I14" s="9">
        <v>7.0000000000000007E-2</v>
      </c>
      <c r="J14" s="9">
        <v>5.0199999999999996</v>
      </c>
      <c r="K14" s="9">
        <v>0.31</v>
      </c>
      <c r="L14" s="9">
        <v>2.1</v>
      </c>
      <c r="M14" s="9">
        <v>35.020000000000003</v>
      </c>
      <c r="N14" s="9">
        <v>154.28</v>
      </c>
      <c r="O14" s="9">
        <v>39.700000000000003</v>
      </c>
      <c r="P14" s="9">
        <v>0.74</v>
      </c>
    </row>
    <row r="15" spans="2:16" x14ac:dyDescent="0.25">
      <c r="B15" s="7">
        <v>11</v>
      </c>
      <c r="C15" s="8" t="s">
        <v>34</v>
      </c>
      <c r="D15" s="7">
        <v>180</v>
      </c>
      <c r="E15" s="9">
        <v>3.75</v>
      </c>
      <c r="F15" s="9">
        <v>5.63</v>
      </c>
      <c r="G15" s="9">
        <v>15.35</v>
      </c>
      <c r="H15" s="9">
        <v>160</v>
      </c>
      <c r="I15" s="9">
        <v>0.16</v>
      </c>
      <c r="J15" s="9">
        <v>6.23</v>
      </c>
      <c r="K15" s="9">
        <v>0.03</v>
      </c>
      <c r="L15" s="9">
        <v>1.5</v>
      </c>
      <c r="M15" s="9">
        <v>44.37</v>
      </c>
      <c r="N15" s="9">
        <v>98.13</v>
      </c>
      <c r="O15" s="9">
        <v>33.299999999999997</v>
      </c>
      <c r="P15" s="9">
        <v>1.19</v>
      </c>
    </row>
    <row r="16" spans="2:16" x14ac:dyDescent="0.25">
      <c r="B16" s="7">
        <v>9</v>
      </c>
      <c r="C16" s="8" t="s">
        <v>24</v>
      </c>
      <c r="D16" s="7">
        <v>200</v>
      </c>
      <c r="E16" s="9">
        <v>0.2</v>
      </c>
      <c r="F16" s="9">
        <v>0.05</v>
      </c>
      <c r="G16" s="9">
        <v>15.01</v>
      </c>
      <c r="H16" s="9">
        <v>60</v>
      </c>
      <c r="I16" s="9">
        <v>0</v>
      </c>
      <c r="J16" s="9">
        <v>0.1</v>
      </c>
      <c r="K16" s="9">
        <v>0</v>
      </c>
      <c r="L16" s="9">
        <v>0</v>
      </c>
      <c r="M16" s="9">
        <v>14.58</v>
      </c>
      <c r="N16" s="9">
        <v>8.24</v>
      </c>
      <c r="O16" s="9">
        <v>6.44</v>
      </c>
      <c r="P16" s="9">
        <v>0.86</v>
      </c>
    </row>
    <row r="17" spans="2:16" ht="15.75" thickBot="1" x14ac:dyDescent="0.3">
      <c r="B17" s="10" t="s">
        <v>51</v>
      </c>
      <c r="C17" s="33" t="s">
        <v>25</v>
      </c>
      <c r="D17" s="10">
        <v>70</v>
      </c>
      <c r="E17" s="11">
        <v>5.32</v>
      </c>
      <c r="F17" s="11">
        <v>0.56000000000000005</v>
      </c>
      <c r="G17" s="11">
        <v>34.44</v>
      </c>
      <c r="H17" s="11">
        <v>164.36</v>
      </c>
      <c r="I17" s="11">
        <v>0.76</v>
      </c>
      <c r="J17" s="11">
        <v>0</v>
      </c>
      <c r="K17" s="11">
        <v>0</v>
      </c>
      <c r="L17" s="11">
        <v>0.77</v>
      </c>
      <c r="M17" s="11">
        <v>14</v>
      </c>
      <c r="N17" s="11">
        <v>45.5</v>
      </c>
      <c r="O17" s="11">
        <v>9.8000000000000007</v>
      </c>
      <c r="P17" s="11">
        <v>0.77</v>
      </c>
    </row>
    <row r="18" spans="2:16" ht="15.75" thickBot="1" x14ac:dyDescent="0.3">
      <c r="B18" s="12"/>
      <c r="C18" s="13" t="s">
        <v>21</v>
      </c>
      <c r="D18" s="14">
        <f t="shared" ref="D18:P18" si="0">SUM(D13:D17)</f>
        <v>660</v>
      </c>
      <c r="E18" s="14">
        <f t="shared" si="0"/>
        <v>23.706</v>
      </c>
      <c r="F18" s="14">
        <f t="shared" si="0"/>
        <v>14.08</v>
      </c>
      <c r="G18" s="14">
        <f t="shared" si="0"/>
        <v>75.459999999999994</v>
      </c>
      <c r="H18" s="14">
        <f t="shared" si="0"/>
        <v>561.58000000000004</v>
      </c>
      <c r="I18" s="14">
        <f t="shared" si="0"/>
        <v>1.05</v>
      </c>
      <c r="J18" s="14">
        <f t="shared" si="0"/>
        <v>17.350000000000001</v>
      </c>
      <c r="K18" s="14">
        <f t="shared" si="0"/>
        <v>0.37</v>
      </c>
      <c r="L18" s="14">
        <f t="shared" si="0"/>
        <v>4.49</v>
      </c>
      <c r="M18" s="14">
        <f t="shared" si="0"/>
        <v>119.97</v>
      </c>
      <c r="N18" s="14">
        <f t="shared" si="0"/>
        <v>343.35</v>
      </c>
      <c r="O18" s="14">
        <f t="shared" si="0"/>
        <v>101.83999999999999</v>
      </c>
      <c r="P18" s="14">
        <f t="shared" si="0"/>
        <v>3.8</v>
      </c>
    </row>
    <row r="19" spans="2:16" x14ac:dyDescent="0.25">
      <c r="B19" s="3"/>
      <c r="C19" s="6" t="s">
        <v>60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5">
      <c r="B20" s="15" t="s">
        <v>51</v>
      </c>
      <c r="C20" s="16" t="s">
        <v>62</v>
      </c>
      <c r="D20" s="7" t="s">
        <v>82</v>
      </c>
      <c r="E20" s="9">
        <v>1.8</v>
      </c>
      <c r="F20" s="9">
        <v>0.4</v>
      </c>
      <c r="G20" s="9">
        <v>16.2</v>
      </c>
      <c r="H20" s="9">
        <v>86</v>
      </c>
      <c r="I20" s="9">
        <v>0.08</v>
      </c>
      <c r="J20" s="9">
        <v>120</v>
      </c>
      <c r="K20" s="9">
        <v>0</v>
      </c>
      <c r="L20" s="9">
        <v>0.4</v>
      </c>
      <c r="M20" s="9">
        <v>68</v>
      </c>
      <c r="N20" s="9">
        <v>46</v>
      </c>
      <c r="O20" s="9">
        <v>26</v>
      </c>
      <c r="P20" s="9">
        <v>0.6</v>
      </c>
    </row>
    <row r="21" spans="2:16" x14ac:dyDescent="0.25">
      <c r="B21" s="15">
        <v>30</v>
      </c>
      <c r="C21" s="16" t="s">
        <v>45</v>
      </c>
      <c r="D21" s="7" t="s">
        <v>91</v>
      </c>
      <c r="E21" s="9">
        <v>3.024</v>
      </c>
      <c r="F21" s="9">
        <v>10.528</v>
      </c>
      <c r="G21" s="9">
        <v>11.452</v>
      </c>
      <c r="H21" s="9">
        <v>159.6</v>
      </c>
      <c r="I21" s="9">
        <v>9.8000000000000004E-2</v>
      </c>
      <c r="J21" s="9">
        <v>25.507999999999999</v>
      </c>
      <c r="K21" s="9">
        <v>0.29399999999999998</v>
      </c>
      <c r="L21" s="9">
        <v>0</v>
      </c>
      <c r="M21" s="9">
        <v>85.581999999999994</v>
      </c>
      <c r="N21" s="9">
        <v>83.215999999999994</v>
      </c>
      <c r="O21" s="9">
        <v>33.768000000000001</v>
      </c>
      <c r="P21" s="9">
        <v>1.1060000000000001</v>
      </c>
    </row>
    <row r="22" spans="2:16" x14ac:dyDescent="0.25">
      <c r="B22" s="7">
        <v>23</v>
      </c>
      <c r="C22" s="8" t="s">
        <v>56</v>
      </c>
      <c r="D22" s="7">
        <v>175</v>
      </c>
      <c r="E22" s="9">
        <v>13.17</v>
      </c>
      <c r="F22" s="9">
        <v>16.52</v>
      </c>
      <c r="G22" s="9">
        <v>7.52</v>
      </c>
      <c r="H22" s="9">
        <v>229</v>
      </c>
      <c r="I22" s="9">
        <v>0.1</v>
      </c>
      <c r="J22" s="9">
        <v>24.16</v>
      </c>
      <c r="K22" s="9">
        <v>0.15</v>
      </c>
      <c r="L22" s="9">
        <v>0.7</v>
      </c>
      <c r="M22" s="9">
        <v>50.13</v>
      </c>
      <c r="N22" s="9">
        <v>147.6</v>
      </c>
      <c r="O22" s="9">
        <v>28.71</v>
      </c>
      <c r="P22" s="9">
        <v>1.7</v>
      </c>
    </row>
    <row r="23" spans="2:16" x14ac:dyDescent="0.25">
      <c r="B23" s="15">
        <v>7</v>
      </c>
      <c r="C23" s="16" t="s">
        <v>37</v>
      </c>
      <c r="D23" s="7">
        <v>180</v>
      </c>
      <c r="E23" s="9">
        <v>6.5</v>
      </c>
      <c r="F23" s="9">
        <v>5.25</v>
      </c>
      <c r="G23" s="9">
        <v>29.03</v>
      </c>
      <c r="H23" s="9">
        <v>200</v>
      </c>
      <c r="I23" s="9">
        <v>0.04</v>
      </c>
      <c r="J23" s="9">
        <v>0</v>
      </c>
      <c r="K23" s="9">
        <v>0.03</v>
      </c>
      <c r="L23" s="9">
        <v>3.15</v>
      </c>
      <c r="M23" s="9">
        <v>4.63</v>
      </c>
      <c r="N23" s="9">
        <v>33.82</v>
      </c>
      <c r="O23" s="9">
        <v>9.01</v>
      </c>
      <c r="P23" s="9">
        <v>0.86</v>
      </c>
    </row>
    <row r="24" spans="2:16" x14ac:dyDescent="0.25">
      <c r="B24" s="15">
        <v>35</v>
      </c>
      <c r="C24" s="16" t="s">
        <v>49</v>
      </c>
      <c r="D24" s="7">
        <v>200</v>
      </c>
      <c r="E24" s="9">
        <v>0.16</v>
      </c>
      <c r="F24" s="9">
        <v>0.16</v>
      </c>
      <c r="G24" s="9">
        <v>27.87</v>
      </c>
      <c r="H24" s="9">
        <v>115</v>
      </c>
      <c r="I24" s="9">
        <v>0.01</v>
      </c>
      <c r="J24" s="9">
        <v>1.72</v>
      </c>
      <c r="K24" s="9">
        <v>0</v>
      </c>
      <c r="L24" s="9">
        <v>0.4</v>
      </c>
      <c r="M24" s="9">
        <v>14.86</v>
      </c>
      <c r="N24" s="9">
        <v>4.4000000000000004</v>
      </c>
      <c r="O24" s="9">
        <v>5.32</v>
      </c>
      <c r="P24" s="9">
        <v>0.95</v>
      </c>
    </row>
    <row r="25" spans="2:16" x14ac:dyDescent="0.25">
      <c r="B25" s="10" t="s">
        <v>51</v>
      </c>
      <c r="C25" s="16" t="s">
        <v>25</v>
      </c>
      <c r="D25" s="7">
        <v>70</v>
      </c>
      <c r="E25" s="11">
        <v>5.32</v>
      </c>
      <c r="F25" s="11">
        <v>0.56000000000000005</v>
      </c>
      <c r="G25" s="11">
        <v>34.44</v>
      </c>
      <c r="H25" s="11">
        <v>164.36</v>
      </c>
      <c r="I25" s="11">
        <v>0.76</v>
      </c>
      <c r="J25" s="11">
        <v>0</v>
      </c>
      <c r="K25" s="11">
        <v>0</v>
      </c>
      <c r="L25" s="11">
        <v>0.77</v>
      </c>
      <c r="M25" s="11">
        <v>14</v>
      </c>
      <c r="N25" s="11">
        <v>45.5</v>
      </c>
      <c r="O25" s="11">
        <v>9.8000000000000007</v>
      </c>
      <c r="P25" s="11">
        <v>0.77</v>
      </c>
    </row>
    <row r="26" spans="2:16" ht="15.75" thickBot="1" x14ac:dyDescent="0.3">
      <c r="B26" s="15" t="s">
        <v>51</v>
      </c>
      <c r="C26" s="16" t="s">
        <v>26</v>
      </c>
      <c r="D26" s="7">
        <v>80</v>
      </c>
      <c r="E26" s="9">
        <v>5.28</v>
      </c>
      <c r="F26" s="9">
        <v>0.96</v>
      </c>
      <c r="G26" s="9">
        <v>26.72</v>
      </c>
      <c r="H26" s="9">
        <v>139.19999999999999</v>
      </c>
      <c r="I26" s="9">
        <v>0.14399999999999999</v>
      </c>
      <c r="J26" s="9">
        <v>0</v>
      </c>
      <c r="K26" s="9">
        <v>0</v>
      </c>
      <c r="L26" s="9">
        <v>0</v>
      </c>
      <c r="M26" s="9">
        <v>28</v>
      </c>
      <c r="N26" s="9">
        <v>126.4</v>
      </c>
      <c r="O26" s="9">
        <v>37.6</v>
      </c>
      <c r="P26" s="9">
        <v>3.12</v>
      </c>
    </row>
    <row r="27" spans="2:16" ht="15.75" thickBot="1" x14ac:dyDescent="0.3">
      <c r="B27" s="12"/>
      <c r="C27" s="13" t="s">
        <v>21</v>
      </c>
      <c r="D27" s="14">
        <f t="shared" ref="D27:P27" si="1">SUM(D20:D26)</f>
        <v>705</v>
      </c>
      <c r="E27" s="14">
        <f t="shared" si="1"/>
        <v>35.253999999999998</v>
      </c>
      <c r="F27" s="14">
        <f t="shared" si="1"/>
        <v>34.378</v>
      </c>
      <c r="G27" s="14">
        <f t="shared" si="1"/>
        <v>153.232</v>
      </c>
      <c r="H27" s="14">
        <f t="shared" si="1"/>
        <v>1093.1600000000001</v>
      </c>
      <c r="I27" s="14">
        <f t="shared" si="1"/>
        <v>1.232</v>
      </c>
      <c r="J27" s="14">
        <f t="shared" si="1"/>
        <v>171.38800000000001</v>
      </c>
      <c r="K27" s="14">
        <f t="shared" si="1"/>
        <v>0.47399999999999998</v>
      </c>
      <c r="L27" s="14">
        <f t="shared" si="1"/>
        <v>5.42</v>
      </c>
      <c r="M27" s="14">
        <f t="shared" si="1"/>
        <v>265.202</v>
      </c>
      <c r="N27" s="14">
        <f t="shared" si="1"/>
        <v>486.93600000000004</v>
      </c>
      <c r="O27" s="14">
        <f t="shared" si="1"/>
        <v>150.20800000000003</v>
      </c>
      <c r="P27" s="14">
        <f t="shared" si="1"/>
        <v>9.1060000000000016</v>
      </c>
    </row>
    <row r="28" spans="2:16" x14ac:dyDescent="0.25">
      <c r="B28" s="17"/>
      <c r="C28" s="18" t="s">
        <v>27</v>
      </c>
      <c r="D28" s="19">
        <f t="shared" ref="D28:P28" si="2">D27+D18</f>
        <v>1365</v>
      </c>
      <c r="E28" s="28">
        <f t="shared" si="2"/>
        <v>58.959999999999994</v>
      </c>
      <c r="F28" s="28">
        <f t="shared" si="2"/>
        <v>48.457999999999998</v>
      </c>
      <c r="G28" s="28">
        <f t="shared" si="2"/>
        <v>228.69200000000001</v>
      </c>
      <c r="H28" s="28">
        <f t="shared" si="2"/>
        <v>1654.7400000000002</v>
      </c>
      <c r="I28" s="28">
        <f t="shared" si="2"/>
        <v>2.282</v>
      </c>
      <c r="J28" s="28">
        <f t="shared" si="2"/>
        <v>188.738</v>
      </c>
      <c r="K28" s="28">
        <f t="shared" si="2"/>
        <v>0.84399999999999997</v>
      </c>
      <c r="L28" s="28">
        <f t="shared" si="2"/>
        <v>9.91</v>
      </c>
      <c r="M28" s="28">
        <f t="shared" si="2"/>
        <v>385.17200000000003</v>
      </c>
      <c r="N28" s="28">
        <f t="shared" si="2"/>
        <v>830.28600000000006</v>
      </c>
      <c r="O28" s="28">
        <f t="shared" si="2"/>
        <v>252.048</v>
      </c>
      <c r="P28" s="28">
        <f t="shared" si="2"/>
        <v>12.906000000000002</v>
      </c>
    </row>
    <row r="29" spans="2:16" x14ac:dyDescent="0.25">
      <c r="B29" s="16"/>
      <c r="C29" s="44" t="s">
        <v>28</v>
      </c>
      <c r="D29" s="45"/>
      <c r="E29" s="21">
        <v>46.2</v>
      </c>
      <c r="F29" s="21">
        <v>47.4</v>
      </c>
      <c r="G29" s="21">
        <v>201</v>
      </c>
      <c r="H29" s="21">
        <v>1415</v>
      </c>
      <c r="I29" s="21">
        <v>0.72</v>
      </c>
      <c r="J29" s="21">
        <v>36</v>
      </c>
      <c r="K29" s="21">
        <v>0.42</v>
      </c>
      <c r="L29" s="21">
        <v>6</v>
      </c>
      <c r="M29" s="21">
        <v>660</v>
      </c>
      <c r="N29" s="21">
        <v>990</v>
      </c>
      <c r="O29" s="21">
        <v>150</v>
      </c>
      <c r="P29" s="21">
        <v>7.2</v>
      </c>
    </row>
    <row r="30" spans="2:16" x14ac:dyDescent="0.25">
      <c r="B30" s="16"/>
      <c r="C30" s="22" t="s">
        <v>29</v>
      </c>
      <c r="D30" s="23"/>
      <c r="E30" s="24">
        <f>E28*100/E29</f>
        <v>127.61904761904759</v>
      </c>
      <c r="F30" s="24">
        <f t="shared" ref="F30:P30" si="3">F28*100/F29</f>
        <v>102.23206751054853</v>
      </c>
      <c r="G30" s="24">
        <f t="shared" si="3"/>
        <v>113.7771144278607</v>
      </c>
      <c r="H30" s="24">
        <f t="shared" si="3"/>
        <v>116.9427561837456</v>
      </c>
      <c r="I30" s="24">
        <f t="shared" si="3"/>
        <v>316.94444444444446</v>
      </c>
      <c r="J30" s="24">
        <f t="shared" si="3"/>
        <v>524.27222222222224</v>
      </c>
      <c r="K30" s="24">
        <f t="shared" si="3"/>
        <v>200.95238095238093</v>
      </c>
      <c r="L30" s="24">
        <f t="shared" si="3"/>
        <v>165.16666666666666</v>
      </c>
      <c r="M30" s="24">
        <f t="shared" si="3"/>
        <v>58.359393939393946</v>
      </c>
      <c r="N30" s="24">
        <f t="shared" si="3"/>
        <v>83.867272727272734</v>
      </c>
      <c r="O30" s="24">
        <f t="shared" si="3"/>
        <v>168.03199999999998</v>
      </c>
      <c r="P30" s="24">
        <f t="shared" si="3"/>
        <v>179.25000000000003</v>
      </c>
    </row>
  </sheetData>
  <mergeCells count="8">
    <mergeCell ref="M9:P9"/>
    <mergeCell ref="C29:D29"/>
    <mergeCell ref="B9:B10"/>
    <mergeCell ref="C9:C10"/>
    <mergeCell ref="D9:D10"/>
    <mergeCell ref="E9:G9"/>
    <mergeCell ref="H9:H10"/>
    <mergeCell ref="I9:L9"/>
  </mergeCells>
  <pageMargins left="0.11811023622047245" right="0.11811023622047245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topLeftCell="A10" workbookViewId="0">
      <selection activeCell="G27" sqref="G27"/>
    </sheetView>
  </sheetViews>
  <sheetFormatPr defaultRowHeight="15" x14ac:dyDescent="0.25"/>
  <cols>
    <col min="1" max="1" width="4" customWidth="1"/>
    <col min="3" max="3" width="37.85546875" customWidth="1"/>
  </cols>
  <sheetData>
    <row r="2" spans="2:17" x14ac:dyDescent="0.25">
      <c r="B2" s="2" t="s">
        <v>61</v>
      </c>
      <c r="C2" s="1"/>
      <c r="K2" s="1"/>
      <c r="L2" s="1"/>
      <c r="M2" s="1"/>
    </row>
    <row r="3" spans="2:17" x14ac:dyDescent="0.25">
      <c r="B3" s="1"/>
      <c r="C3" s="1"/>
      <c r="D3" s="6" t="s">
        <v>79</v>
      </c>
      <c r="K3" s="1"/>
      <c r="L3" s="1"/>
      <c r="M3" s="1"/>
    </row>
    <row r="4" spans="2:17" x14ac:dyDescent="0.25">
      <c r="B4" s="2" t="s">
        <v>17</v>
      </c>
      <c r="C4" s="3" t="s">
        <v>33</v>
      </c>
      <c r="K4" s="1"/>
      <c r="L4" s="1"/>
      <c r="M4" s="1"/>
    </row>
    <row r="5" spans="2:17" x14ac:dyDescent="0.25">
      <c r="B5" s="2" t="s">
        <v>18</v>
      </c>
      <c r="C5" s="3" t="s">
        <v>41</v>
      </c>
      <c r="K5" s="1"/>
      <c r="L5" s="1"/>
      <c r="M5" s="1"/>
    </row>
    <row r="6" spans="2:17" x14ac:dyDescent="0.25">
      <c r="B6" s="2" t="s">
        <v>19</v>
      </c>
      <c r="C6" s="3" t="s">
        <v>58</v>
      </c>
      <c r="K6" s="1"/>
      <c r="L6" s="1"/>
      <c r="M6" s="1"/>
    </row>
    <row r="7" spans="2:17" x14ac:dyDescent="0.25">
      <c r="B7" s="2" t="s">
        <v>89</v>
      </c>
      <c r="C7" s="2"/>
      <c r="K7" s="1"/>
      <c r="L7" s="1"/>
      <c r="M7" s="1"/>
    </row>
    <row r="8" spans="2:17" x14ac:dyDescent="0.25">
      <c r="B8" s="1"/>
      <c r="C8" s="1"/>
      <c r="K8" s="1"/>
      <c r="L8" s="1"/>
      <c r="M8" s="1"/>
    </row>
    <row r="9" spans="2:17" ht="24" customHeight="1" x14ac:dyDescent="0.25">
      <c r="B9" s="47" t="s">
        <v>0</v>
      </c>
      <c r="C9" s="46" t="s">
        <v>1</v>
      </c>
      <c r="D9" s="49" t="s">
        <v>22</v>
      </c>
      <c r="E9" s="41" t="s">
        <v>3</v>
      </c>
      <c r="F9" s="42"/>
      <c r="G9" s="43"/>
      <c r="H9" s="51" t="s">
        <v>2</v>
      </c>
      <c r="I9" s="41" t="s">
        <v>7</v>
      </c>
      <c r="J9" s="42"/>
      <c r="K9" s="42"/>
      <c r="L9" s="43"/>
      <c r="M9" s="41" t="s">
        <v>12</v>
      </c>
      <c r="N9" s="42"/>
      <c r="O9" s="42"/>
      <c r="P9" s="43"/>
    </row>
    <row r="10" spans="2:17" ht="28.5" customHeight="1" x14ac:dyDescent="0.25">
      <c r="B10" s="48"/>
      <c r="C10" s="46"/>
      <c r="D10" s="50"/>
      <c r="E10" s="27" t="s">
        <v>4</v>
      </c>
      <c r="F10" s="27" t="s">
        <v>5</v>
      </c>
      <c r="G10" s="27" t="s">
        <v>6</v>
      </c>
      <c r="H10" s="52"/>
      <c r="I10" s="27" t="s">
        <v>8</v>
      </c>
      <c r="J10" s="27" t="s">
        <v>9</v>
      </c>
      <c r="K10" s="27" t="s">
        <v>10</v>
      </c>
      <c r="L10" s="27" t="s">
        <v>11</v>
      </c>
      <c r="M10" s="27" t="s">
        <v>13</v>
      </c>
      <c r="N10" s="27" t="s">
        <v>14</v>
      </c>
      <c r="O10" s="27" t="s">
        <v>15</v>
      </c>
      <c r="P10" s="27" t="s">
        <v>16</v>
      </c>
    </row>
    <row r="11" spans="2:17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2:17" x14ac:dyDescent="0.25">
      <c r="B12" s="3"/>
      <c r="C12" s="6" t="s">
        <v>59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7" x14ac:dyDescent="0.25">
      <c r="B13" s="7">
        <v>40</v>
      </c>
      <c r="C13" s="8" t="s">
        <v>102</v>
      </c>
      <c r="D13" s="25" t="s">
        <v>103</v>
      </c>
      <c r="E13" s="9">
        <v>10.141999999999999</v>
      </c>
      <c r="F13" s="9">
        <v>5.16</v>
      </c>
      <c r="G13" s="9">
        <v>48.4</v>
      </c>
      <c r="H13" s="9">
        <v>335</v>
      </c>
      <c r="I13" s="9">
        <v>0.09</v>
      </c>
      <c r="J13" s="9">
        <v>0.108</v>
      </c>
      <c r="K13" s="9">
        <v>0.1</v>
      </c>
      <c r="L13" s="9">
        <v>0.97099999999999997</v>
      </c>
      <c r="M13" s="9">
        <v>278.57100000000003</v>
      </c>
      <c r="N13" s="9">
        <v>197.142</v>
      </c>
      <c r="O13" s="9">
        <v>20.3</v>
      </c>
      <c r="P13" s="9">
        <v>1.069</v>
      </c>
    </row>
    <row r="14" spans="2:17" x14ac:dyDescent="0.25">
      <c r="B14" s="7">
        <v>32</v>
      </c>
      <c r="C14" s="8" t="s">
        <v>67</v>
      </c>
      <c r="D14" s="7">
        <v>300</v>
      </c>
      <c r="E14" s="9">
        <v>13.659000000000001</v>
      </c>
      <c r="F14" s="9">
        <v>12.885</v>
      </c>
      <c r="G14" s="9">
        <v>62.4</v>
      </c>
      <c r="H14" s="9">
        <v>464.4</v>
      </c>
      <c r="I14" s="9">
        <v>0.315</v>
      </c>
      <c r="J14" s="9">
        <v>3.09</v>
      </c>
      <c r="K14" s="9">
        <v>0.09</v>
      </c>
      <c r="L14" s="9">
        <v>0.24</v>
      </c>
      <c r="M14" s="9">
        <v>306.85500000000002</v>
      </c>
      <c r="N14" s="9">
        <v>295.21499999999997</v>
      </c>
      <c r="O14" s="9">
        <v>80.084999999999994</v>
      </c>
      <c r="P14" s="9">
        <v>2.16</v>
      </c>
    </row>
    <row r="15" spans="2:17" ht="30" x14ac:dyDescent="0.25">
      <c r="B15" s="7" t="s">
        <v>51</v>
      </c>
      <c r="C15" s="35" t="s">
        <v>96</v>
      </c>
      <c r="D15" s="25" t="s">
        <v>88</v>
      </c>
      <c r="E15" s="9">
        <v>3</v>
      </c>
      <c r="F15" s="9">
        <v>2.4</v>
      </c>
      <c r="G15" s="9">
        <v>37.5</v>
      </c>
      <c r="H15" s="9">
        <v>183</v>
      </c>
      <c r="I15" s="9">
        <v>0</v>
      </c>
      <c r="J15" s="9">
        <v>0</v>
      </c>
      <c r="K15" s="9">
        <v>0</v>
      </c>
      <c r="L15" s="9">
        <v>0</v>
      </c>
      <c r="M15" s="9">
        <v>5.5</v>
      </c>
      <c r="N15" s="9">
        <v>25</v>
      </c>
      <c r="O15" s="9">
        <v>4.5</v>
      </c>
      <c r="P15" s="9">
        <v>0.4</v>
      </c>
    </row>
    <row r="16" spans="2:17" ht="15.75" thickBot="1" x14ac:dyDescent="0.3">
      <c r="B16" s="7">
        <v>27</v>
      </c>
      <c r="C16" s="8" t="s">
        <v>38</v>
      </c>
      <c r="D16" s="7">
        <v>200</v>
      </c>
      <c r="E16" s="9">
        <v>5.05</v>
      </c>
      <c r="F16" s="9">
        <v>5.32</v>
      </c>
      <c r="G16" s="9">
        <v>17.39</v>
      </c>
      <c r="H16" s="9">
        <v>137</v>
      </c>
      <c r="I16" s="9">
        <v>0</v>
      </c>
      <c r="J16" s="9">
        <v>1.95</v>
      </c>
      <c r="K16" s="9">
        <v>0</v>
      </c>
      <c r="L16" s="9">
        <v>0</v>
      </c>
      <c r="M16" s="9">
        <v>150.66999999999999</v>
      </c>
      <c r="N16" s="9">
        <v>0</v>
      </c>
      <c r="O16" s="9">
        <v>32.1</v>
      </c>
      <c r="P16" s="9">
        <v>1.04</v>
      </c>
      <c r="Q16" s="34"/>
    </row>
    <row r="17" spans="2:16" ht="15.75" thickBot="1" x14ac:dyDescent="0.3">
      <c r="B17" s="12"/>
      <c r="C17" s="13" t="s">
        <v>21</v>
      </c>
      <c r="D17" s="14">
        <f>SUM(D13:D16)</f>
        <v>500</v>
      </c>
      <c r="E17" s="14">
        <f>SUM(E13:E16)</f>
        <v>31.851000000000003</v>
      </c>
      <c r="F17" s="14">
        <f>SUM(F13:F16)</f>
        <v>25.765000000000001</v>
      </c>
      <c r="G17" s="14">
        <f>SUM(G13:G16)</f>
        <v>165.69</v>
      </c>
      <c r="H17" s="14">
        <f>SUM(H13:H16)</f>
        <v>1119.4000000000001</v>
      </c>
      <c r="I17" s="14">
        <f>SUM(I13:I16)</f>
        <v>0.40500000000000003</v>
      </c>
      <c r="J17" s="14">
        <f>SUM(J13:J16)</f>
        <v>5.1479999999999997</v>
      </c>
      <c r="K17" s="14">
        <f>SUM(K13:K16)</f>
        <v>0.19</v>
      </c>
      <c r="L17" s="14">
        <f>SUM(L13:L16)</f>
        <v>1.2109999999999999</v>
      </c>
      <c r="M17" s="14">
        <f>SUM(M13:M16)</f>
        <v>741.596</v>
      </c>
      <c r="N17" s="14">
        <f>SUM(N13:N16)</f>
        <v>517.35699999999997</v>
      </c>
      <c r="O17" s="14">
        <f>SUM(O13:O16)</f>
        <v>136.98499999999999</v>
      </c>
      <c r="P17" s="14">
        <f>SUM(P13:P16)</f>
        <v>4.6690000000000005</v>
      </c>
    </row>
    <row r="18" spans="2:16" x14ac:dyDescent="0.25">
      <c r="B18" s="3"/>
      <c r="C18" s="6" t="s">
        <v>60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x14ac:dyDescent="0.25">
      <c r="B19" s="7">
        <v>7</v>
      </c>
      <c r="C19" s="8" t="s">
        <v>116</v>
      </c>
      <c r="D19" s="7">
        <v>60</v>
      </c>
      <c r="E19" s="9">
        <v>0.42</v>
      </c>
      <c r="F19" s="9">
        <v>0.06</v>
      </c>
      <c r="G19" s="9">
        <v>1.1399999999999999</v>
      </c>
      <c r="H19" s="9">
        <v>7</v>
      </c>
      <c r="I19" s="9">
        <v>0.02</v>
      </c>
      <c r="J19" s="9">
        <v>3.16</v>
      </c>
      <c r="K19" s="9">
        <v>0</v>
      </c>
      <c r="L19" s="9">
        <v>0.05</v>
      </c>
      <c r="M19" s="9">
        <v>10.199999999999999</v>
      </c>
      <c r="N19" s="9">
        <v>18</v>
      </c>
      <c r="O19" s="9">
        <v>8.4</v>
      </c>
      <c r="P19" s="9">
        <v>0.3</v>
      </c>
    </row>
    <row r="20" spans="2:16" ht="18" customHeight="1" x14ac:dyDescent="0.25">
      <c r="B20" s="15">
        <v>21</v>
      </c>
      <c r="C20" s="16" t="s">
        <v>86</v>
      </c>
      <c r="D20" s="7">
        <v>350</v>
      </c>
      <c r="E20" s="9">
        <v>8.2799999999999994</v>
      </c>
      <c r="F20" s="9">
        <v>10.5</v>
      </c>
      <c r="G20" s="9">
        <v>20.416</v>
      </c>
      <c r="H20" s="9">
        <v>203.35</v>
      </c>
      <c r="I20" s="9">
        <v>0</v>
      </c>
      <c r="J20" s="9">
        <v>3.0329999999999999</v>
      </c>
      <c r="K20" s="9">
        <v>0.29499999999999998</v>
      </c>
      <c r="L20" s="9">
        <v>0.81599999999999995</v>
      </c>
      <c r="M20" s="9">
        <v>42.582999999999998</v>
      </c>
      <c r="N20" s="9">
        <v>83.3</v>
      </c>
      <c r="O20" s="9">
        <v>21</v>
      </c>
      <c r="P20" s="9">
        <v>1.4</v>
      </c>
    </row>
    <row r="21" spans="2:16" ht="18" customHeight="1" x14ac:dyDescent="0.25">
      <c r="B21" s="7">
        <v>29</v>
      </c>
      <c r="C21" s="8" t="s">
        <v>117</v>
      </c>
      <c r="D21" s="7">
        <v>100</v>
      </c>
      <c r="E21" s="9">
        <v>14.94</v>
      </c>
      <c r="F21" s="9">
        <v>17.649999999999999</v>
      </c>
      <c r="G21" s="9">
        <v>7.51</v>
      </c>
      <c r="H21" s="9">
        <v>349</v>
      </c>
      <c r="I21" s="9">
        <v>0.14000000000000001</v>
      </c>
      <c r="J21" s="9">
        <v>5.25</v>
      </c>
      <c r="K21" s="9">
        <v>0.02</v>
      </c>
      <c r="L21" s="9">
        <v>0</v>
      </c>
      <c r="M21" s="9">
        <v>21.55</v>
      </c>
      <c r="N21" s="9">
        <v>151.35</v>
      </c>
      <c r="O21" s="9">
        <v>31.9</v>
      </c>
      <c r="P21" s="9">
        <v>1.98</v>
      </c>
    </row>
    <row r="22" spans="2:16" ht="30" x14ac:dyDescent="0.25">
      <c r="B22" s="7">
        <v>48</v>
      </c>
      <c r="C22" s="35" t="s">
        <v>118</v>
      </c>
      <c r="D22" s="7">
        <v>180</v>
      </c>
      <c r="E22" s="9">
        <v>5.3280000000000003</v>
      </c>
      <c r="F22" s="9">
        <v>19.8</v>
      </c>
      <c r="G22" s="9">
        <v>26.196000000000002</v>
      </c>
      <c r="H22" s="9">
        <v>299</v>
      </c>
      <c r="I22" s="9">
        <v>0.13200000000000001</v>
      </c>
      <c r="J22" s="9">
        <v>12.444000000000001</v>
      </c>
      <c r="K22" s="9">
        <v>0.12</v>
      </c>
      <c r="L22" s="9">
        <v>0.40799999999999997</v>
      </c>
      <c r="M22" s="9">
        <v>110.71</v>
      </c>
      <c r="N22" s="9">
        <v>134.11000000000001</v>
      </c>
      <c r="O22" s="9">
        <v>35.590000000000003</v>
      </c>
      <c r="P22" s="9">
        <v>1.38</v>
      </c>
    </row>
    <row r="23" spans="2:16" x14ac:dyDescent="0.25">
      <c r="B23" s="7">
        <v>26</v>
      </c>
      <c r="C23" s="8" t="s">
        <v>46</v>
      </c>
      <c r="D23" s="7" t="s">
        <v>47</v>
      </c>
      <c r="E23" s="9">
        <v>0.26</v>
      </c>
      <c r="F23" s="9">
        <v>0.06</v>
      </c>
      <c r="G23" s="9">
        <v>15.22</v>
      </c>
      <c r="H23" s="9">
        <v>62</v>
      </c>
      <c r="I23" s="9">
        <v>0</v>
      </c>
      <c r="J23" s="9">
        <v>2.9</v>
      </c>
      <c r="K23" s="9">
        <v>0</v>
      </c>
      <c r="L23" s="9">
        <v>0.01</v>
      </c>
      <c r="M23" s="9">
        <v>17.38</v>
      </c>
      <c r="N23" s="9">
        <v>9.7799999999999994</v>
      </c>
      <c r="O23" s="9">
        <v>7.28</v>
      </c>
      <c r="P23" s="9">
        <v>0.9</v>
      </c>
    </row>
    <row r="24" spans="2:16" x14ac:dyDescent="0.25">
      <c r="B24" s="10" t="s">
        <v>51</v>
      </c>
      <c r="C24" s="16" t="s">
        <v>25</v>
      </c>
      <c r="D24" s="7">
        <v>70</v>
      </c>
      <c r="E24" s="11">
        <v>5.32</v>
      </c>
      <c r="F24" s="11">
        <v>0.56000000000000005</v>
      </c>
      <c r="G24" s="11">
        <v>34.44</v>
      </c>
      <c r="H24" s="11">
        <v>164.36</v>
      </c>
      <c r="I24" s="11">
        <v>0.76</v>
      </c>
      <c r="J24" s="11">
        <v>0</v>
      </c>
      <c r="K24" s="11">
        <v>0</v>
      </c>
      <c r="L24" s="11">
        <v>0.77</v>
      </c>
      <c r="M24" s="11">
        <v>14</v>
      </c>
      <c r="N24" s="11">
        <v>45.5</v>
      </c>
      <c r="O24" s="11">
        <v>9.8000000000000007</v>
      </c>
      <c r="P24" s="11">
        <v>0.77</v>
      </c>
    </row>
    <row r="25" spans="2:16" ht="15.75" thickBot="1" x14ac:dyDescent="0.3">
      <c r="B25" s="15" t="s">
        <v>51</v>
      </c>
      <c r="C25" s="16" t="s">
        <v>26</v>
      </c>
      <c r="D25" s="7">
        <v>80</v>
      </c>
      <c r="E25" s="9">
        <v>5.28</v>
      </c>
      <c r="F25" s="9">
        <v>0.96</v>
      </c>
      <c r="G25" s="9">
        <v>26.72</v>
      </c>
      <c r="H25" s="9">
        <v>139.19999999999999</v>
      </c>
      <c r="I25" s="9">
        <v>0.14399999999999999</v>
      </c>
      <c r="J25" s="9">
        <v>0</v>
      </c>
      <c r="K25" s="9">
        <v>0</v>
      </c>
      <c r="L25" s="9">
        <v>0</v>
      </c>
      <c r="M25" s="9">
        <v>28</v>
      </c>
      <c r="N25" s="9">
        <v>126.4</v>
      </c>
      <c r="O25" s="9">
        <v>37.6</v>
      </c>
      <c r="P25" s="9">
        <v>3.12</v>
      </c>
    </row>
    <row r="26" spans="2:16" ht="15.75" thickBot="1" x14ac:dyDescent="0.3">
      <c r="B26" s="12"/>
      <c r="C26" s="13" t="s">
        <v>21</v>
      </c>
      <c r="D26" s="14">
        <f t="shared" ref="D26:P26" si="0">SUM(D19:D25)</f>
        <v>840</v>
      </c>
      <c r="E26" s="14">
        <f t="shared" si="0"/>
        <v>39.828000000000003</v>
      </c>
      <c r="F26" s="14">
        <f t="shared" si="0"/>
        <v>49.590000000000011</v>
      </c>
      <c r="G26" s="14">
        <f t="shared" si="0"/>
        <v>131.642</v>
      </c>
      <c r="H26" s="14">
        <f t="shared" si="0"/>
        <v>1223.9100000000001</v>
      </c>
      <c r="I26" s="14">
        <f t="shared" si="0"/>
        <v>1.196</v>
      </c>
      <c r="J26" s="14">
        <f t="shared" si="0"/>
        <v>26.786999999999999</v>
      </c>
      <c r="K26" s="14">
        <f t="shared" si="0"/>
        <v>0.435</v>
      </c>
      <c r="L26" s="14">
        <f t="shared" si="0"/>
        <v>2.0540000000000003</v>
      </c>
      <c r="M26" s="14">
        <f t="shared" si="0"/>
        <v>244.423</v>
      </c>
      <c r="N26" s="14">
        <f t="shared" si="0"/>
        <v>568.43999999999994</v>
      </c>
      <c r="O26" s="14">
        <f t="shared" si="0"/>
        <v>151.57</v>
      </c>
      <c r="P26" s="14">
        <f t="shared" si="0"/>
        <v>9.8500000000000014</v>
      </c>
    </row>
    <row r="27" spans="2:16" x14ac:dyDescent="0.25">
      <c r="B27" s="17"/>
      <c r="C27" s="18" t="s">
        <v>27</v>
      </c>
      <c r="D27" s="19">
        <f t="shared" ref="D27:P27" si="1">D26+D17</f>
        <v>1340</v>
      </c>
      <c r="E27" s="28">
        <f t="shared" si="1"/>
        <v>71.679000000000002</v>
      </c>
      <c r="F27" s="28">
        <f t="shared" si="1"/>
        <v>75.355000000000018</v>
      </c>
      <c r="G27" s="28">
        <f t="shared" si="1"/>
        <v>297.33199999999999</v>
      </c>
      <c r="H27" s="28">
        <f t="shared" si="1"/>
        <v>2343.3100000000004</v>
      </c>
      <c r="I27" s="28">
        <f t="shared" si="1"/>
        <v>1.601</v>
      </c>
      <c r="J27" s="28">
        <f t="shared" si="1"/>
        <v>31.934999999999999</v>
      </c>
      <c r="K27" s="28">
        <f t="shared" si="1"/>
        <v>0.625</v>
      </c>
      <c r="L27" s="28">
        <f t="shared" si="1"/>
        <v>3.2650000000000001</v>
      </c>
      <c r="M27" s="28">
        <f t="shared" si="1"/>
        <v>986.01900000000001</v>
      </c>
      <c r="N27" s="28">
        <f t="shared" si="1"/>
        <v>1085.797</v>
      </c>
      <c r="O27" s="28">
        <f t="shared" si="1"/>
        <v>288.55499999999995</v>
      </c>
      <c r="P27" s="28">
        <f t="shared" si="1"/>
        <v>14.519000000000002</v>
      </c>
    </row>
    <row r="28" spans="2:16" x14ac:dyDescent="0.25">
      <c r="B28" s="16"/>
      <c r="C28" s="44" t="s">
        <v>28</v>
      </c>
      <c r="D28" s="45"/>
      <c r="E28" s="21">
        <v>46.2</v>
      </c>
      <c r="F28" s="21">
        <v>47.4</v>
      </c>
      <c r="G28" s="21">
        <v>201</v>
      </c>
      <c r="H28" s="21">
        <v>1415</v>
      </c>
      <c r="I28" s="21">
        <v>0.72</v>
      </c>
      <c r="J28" s="21">
        <v>36</v>
      </c>
      <c r="K28" s="21">
        <v>0.42</v>
      </c>
      <c r="L28" s="21">
        <v>6</v>
      </c>
      <c r="M28" s="21">
        <v>660</v>
      </c>
      <c r="N28" s="21">
        <v>990</v>
      </c>
      <c r="O28" s="21">
        <v>150</v>
      </c>
      <c r="P28" s="21">
        <v>7.2</v>
      </c>
    </row>
    <row r="29" spans="2:16" x14ac:dyDescent="0.25">
      <c r="B29" s="16"/>
      <c r="C29" s="22" t="s">
        <v>29</v>
      </c>
      <c r="D29" s="23"/>
      <c r="E29" s="24">
        <f>E27*100/E28</f>
        <v>155.14935064935065</v>
      </c>
      <c r="F29" s="24">
        <f t="shared" ref="F29:P29" si="2">F27*100/F28</f>
        <v>158.9767932489452</v>
      </c>
      <c r="G29" s="24">
        <f t="shared" si="2"/>
        <v>147.92636815920397</v>
      </c>
      <c r="H29" s="24">
        <f t="shared" si="2"/>
        <v>165.60494699646645</v>
      </c>
      <c r="I29" s="24">
        <f t="shared" si="2"/>
        <v>222.36111111111111</v>
      </c>
      <c r="J29" s="24">
        <f t="shared" si="2"/>
        <v>88.708333333333329</v>
      </c>
      <c r="K29" s="24">
        <f t="shared" si="2"/>
        <v>148.80952380952382</v>
      </c>
      <c r="L29" s="24">
        <f t="shared" si="2"/>
        <v>54.416666666666664</v>
      </c>
      <c r="M29" s="24">
        <f t="shared" si="2"/>
        <v>149.39681818181816</v>
      </c>
      <c r="N29" s="24">
        <f t="shared" si="2"/>
        <v>109.67646464646464</v>
      </c>
      <c r="O29" s="24">
        <f t="shared" si="2"/>
        <v>192.36999999999998</v>
      </c>
      <c r="P29" s="24">
        <f t="shared" si="2"/>
        <v>201.65277777777777</v>
      </c>
    </row>
    <row r="30" spans="2:16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8">
    <mergeCell ref="M9:P9"/>
    <mergeCell ref="C28:D28"/>
    <mergeCell ref="B9:B10"/>
    <mergeCell ref="C9:C10"/>
    <mergeCell ref="D9:D10"/>
    <mergeCell ref="E9:G9"/>
    <mergeCell ref="H9:H10"/>
    <mergeCell ref="I9:L9"/>
  </mergeCells>
  <pageMargins left="0" right="0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0"/>
  <sheetViews>
    <sheetView topLeftCell="A10" workbookViewId="0">
      <selection activeCell="H18" sqref="H18"/>
    </sheetView>
  </sheetViews>
  <sheetFormatPr defaultRowHeight="15" x14ac:dyDescent="0.25"/>
  <cols>
    <col min="1" max="1" width="6.140625" customWidth="1"/>
    <col min="3" max="3" width="34.140625" customWidth="1"/>
    <col min="8" max="8" width="11" customWidth="1"/>
    <col min="13" max="13" width="9.5703125" customWidth="1"/>
    <col min="14" max="14" width="10.7109375" customWidth="1"/>
    <col min="15" max="15" width="10" customWidth="1"/>
  </cols>
  <sheetData>
    <row r="2" spans="2:16" x14ac:dyDescent="0.25">
      <c r="B2" s="2" t="s">
        <v>61</v>
      </c>
      <c r="C2" s="1"/>
      <c r="K2" s="1"/>
      <c r="L2" s="1"/>
      <c r="M2" s="1"/>
    </row>
    <row r="3" spans="2:16" x14ac:dyDescent="0.25">
      <c r="B3" s="1"/>
      <c r="C3" s="1"/>
      <c r="D3" s="6" t="s">
        <v>80</v>
      </c>
      <c r="K3" s="1"/>
      <c r="L3" s="1"/>
      <c r="M3" s="1"/>
    </row>
    <row r="4" spans="2:16" x14ac:dyDescent="0.25">
      <c r="B4" s="2" t="s">
        <v>17</v>
      </c>
      <c r="C4" s="3" t="s">
        <v>36</v>
      </c>
      <c r="K4" s="1"/>
      <c r="L4" s="1"/>
      <c r="M4" s="1"/>
    </row>
    <row r="5" spans="2:16" x14ac:dyDescent="0.25">
      <c r="B5" s="2" t="s">
        <v>18</v>
      </c>
      <c r="C5" s="3" t="s">
        <v>41</v>
      </c>
      <c r="K5" s="1"/>
      <c r="L5" s="1"/>
      <c r="M5" s="1"/>
    </row>
    <row r="6" spans="2:16" x14ac:dyDescent="0.25">
      <c r="B6" s="2" t="s">
        <v>19</v>
      </c>
      <c r="C6" s="3" t="s">
        <v>58</v>
      </c>
      <c r="K6" s="1"/>
      <c r="L6" s="1"/>
      <c r="M6" s="1"/>
    </row>
    <row r="7" spans="2:16" x14ac:dyDescent="0.25">
      <c r="B7" s="2" t="s">
        <v>89</v>
      </c>
      <c r="C7" s="2"/>
      <c r="K7" s="1"/>
      <c r="L7" s="1"/>
      <c r="M7" s="1"/>
    </row>
    <row r="8" spans="2:16" x14ac:dyDescent="0.25">
      <c r="B8" s="1"/>
      <c r="C8" s="1"/>
      <c r="K8" s="1"/>
      <c r="L8" s="1"/>
      <c r="M8" s="1"/>
    </row>
    <row r="9" spans="2:16" ht="24" customHeight="1" x14ac:dyDescent="0.25">
      <c r="B9" s="47" t="s">
        <v>0</v>
      </c>
      <c r="C9" s="46" t="s">
        <v>1</v>
      </c>
      <c r="D9" s="49" t="s">
        <v>22</v>
      </c>
      <c r="E9" s="41" t="s">
        <v>3</v>
      </c>
      <c r="F9" s="42"/>
      <c r="G9" s="43"/>
      <c r="H9" s="51" t="s">
        <v>2</v>
      </c>
      <c r="I9" s="41" t="s">
        <v>7</v>
      </c>
      <c r="J9" s="42"/>
      <c r="K9" s="42"/>
      <c r="L9" s="43"/>
      <c r="M9" s="41" t="s">
        <v>12</v>
      </c>
      <c r="N9" s="42"/>
      <c r="O9" s="42"/>
      <c r="P9" s="43"/>
    </row>
    <row r="10" spans="2:16" ht="28.5" customHeight="1" x14ac:dyDescent="0.25">
      <c r="B10" s="48"/>
      <c r="C10" s="46"/>
      <c r="D10" s="50"/>
      <c r="E10" s="27" t="s">
        <v>4</v>
      </c>
      <c r="F10" s="27" t="s">
        <v>5</v>
      </c>
      <c r="G10" s="27" t="s">
        <v>6</v>
      </c>
      <c r="H10" s="52"/>
      <c r="I10" s="27" t="s">
        <v>8</v>
      </c>
      <c r="J10" s="27" t="s">
        <v>9</v>
      </c>
      <c r="K10" s="27" t="s">
        <v>10</v>
      </c>
      <c r="L10" s="27" t="s">
        <v>11</v>
      </c>
      <c r="M10" s="27" t="s">
        <v>13</v>
      </c>
      <c r="N10" s="27" t="s">
        <v>14</v>
      </c>
      <c r="O10" s="27" t="s">
        <v>15</v>
      </c>
      <c r="P10" s="27" t="s">
        <v>16</v>
      </c>
    </row>
    <row r="11" spans="2:16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2:16" x14ac:dyDescent="0.25">
      <c r="B12" s="3"/>
      <c r="C12" s="6" t="s">
        <v>59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25">
      <c r="B13" s="15">
        <v>49</v>
      </c>
      <c r="C13" s="16" t="s">
        <v>100</v>
      </c>
      <c r="D13" s="7">
        <v>100</v>
      </c>
      <c r="E13" s="9">
        <v>1.66</v>
      </c>
      <c r="F13" s="9">
        <v>7.28</v>
      </c>
      <c r="G13" s="9">
        <v>10.3</v>
      </c>
      <c r="H13" s="9">
        <v>110</v>
      </c>
      <c r="I13" s="9">
        <v>3.3000000000000002E-2</v>
      </c>
      <c r="J13" s="9">
        <v>6.22</v>
      </c>
      <c r="K13" s="9">
        <v>1.6E-2</v>
      </c>
      <c r="L13" s="9">
        <v>2.76</v>
      </c>
      <c r="M13" s="9">
        <v>34.43</v>
      </c>
      <c r="N13" s="9">
        <v>46.73</v>
      </c>
      <c r="O13" s="9">
        <v>218.52</v>
      </c>
      <c r="P13" s="9">
        <v>1.333</v>
      </c>
    </row>
    <row r="14" spans="2:16" ht="45" x14ac:dyDescent="0.25">
      <c r="B14" s="15">
        <v>50</v>
      </c>
      <c r="C14" s="26" t="s">
        <v>119</v>
      </c>
      <c r="D14" s="7">
        <v>130</v>
      </c>
      <c r="E14" s="55">
        <v>21.04</v>
      </c>
      <c r="F14" s="55">
        <v>10.116</v>
      </c>
      <c r="G14" s="55">
        <v>8.23</v>
      </c>
      <c r="H14" s="56">
        <v>283</v>
      </c>
      <c r="I14" s="55">
        <v>0.08</v>
      </c>
      <c r="J14" s="55">
        <v>4.1120000000000001</v>
      </c>
      <c r="K14" s="57">
        <v>5.2999999999999999E-2</v>
      </c>
      <c r="L14" s="57">
        <v>0.29499999999999998</v>
      </c>
      <c r="M14" s="57">
        <v>55.34</v>
      </c>
      <c r="N14" s="57">
        <v>104.73</v>
      </c>
      <c r="O14" s="57">
        <v>23.459</v>
      </c>
      <c r="P14" s="55">
        <v>1.276</v>
      </c>
    </row>
    <row r="15" spans="2:16" x14ac:dyDescent="0.25">
      <c r="B15" s="15">
        <v>7</v>
      </c>
      <c r="C15" s="16" t="s">
        <v>37</v>
      </c>
      <c r="D15" s="7">
        <v>180</v>
      </c>
      <c r="E15" s="9">
        <v>6.5</v>
      </c>
      <c r="F15" s="9">
        <v>5.25</v>
      </c>
      <c r="G15" s="9">
        <v>29.03</v>
      </c>
      <c r="H15" s="9">
        <v>200</v>
      </c>
      <c r="I15" s="9">
        <v>0.04</v>
      </c>
      <c r="J15" s="9">
        <v>0</v>
      </c>
      <c r="K15" s="9">
        <v>0.03</v>
      </c>
      <c r="L15" s="9">
        <v>3.15</v>
      </c>
      <c r="M15" s="9">
        <v>4.63</v>
      </c>
      <c r="N15" s="9">
        <v>33.82</v>
      </c>
      <c r="O15" s="9">
        <v>9.01</v>
      </c>
      <c r="P15" s="9">
        <v>0.86</v>
      </c>
    </row>
    <row r="16" spans="2:16" x14ac:dyDescent="0.25">
      <c r="B16" s="15" t="s">
        <v>51</v>
      </c>
      <c r="C16" s="16" t="s">
        <v>71</v>
      </c>
      <c r="D16" s="7">
        <v>200</v>
      </c>
      <c r="E16" s="9">
        <v>1.4</v>
      </c>
      <c r="F16" s="9">
        <v>0.2</v>
      </c>
      <c r="G16" s="9">
        <v>26.4</v>
      </c>
      <c r="H16" s="9">
        <v>120</v>
      </c>
      <c r="I16" s="9">
        <v>0.08</v>
      </c>
      <c r="J16" s="9">
        <v>80</v>
      </c>
      <c r="K16" s="9">
        <v>0.1</v>
      </c>
      <c r="L16" s="9">
        <v>0.2</v>
      </c>
      <c r="M16" s="9">
        <v>36</v>
      </c>
      <c r="N16" s="9">
        <v>26</v>
      </c>
      <c r="O16" s="9">
        <v>22</v>
      </c>
      <c r="P16" s="9">
        <v>0.6</v>
      </c>
    </row>
    <row r="17" spans="2:16" ht="15.75" thickBot="1" x14ac:dyDescent="0.3">
      <c r="B17" s="10" t="s">
        <v>51</v>
      </c>
      <c r="C17" s="33" t="s">
        <v>25</v>
      </c>
      <c r="D17" s="10">
        <v>70</v>
      </c>
      <c r="E17" s="11">
        <v>5.32</v>
      </c>
      <c r="F17" s="11">
        <v>0.56000000000000005</v>
      </c>
      <c r="G17" s="11">
        <v>34.44</v>
      </c>
      <c r="H17" s="11">
        <v>164.36</v>
      </c>
      <c r="I17" s="11">
        <v>0.76</v>
      </c>
      <c r="J17" s="11">
        <v>0</v>
      </c>
      <c r="K17" s="11">
        <v>0</v>
      </c>
      <c r="L17" s="11">
        <v>0.77</v>
      </c>
      <c r="M17" s="11">
        <v>14</v>
      </c>
      <c r="N17" s="11">
        <v>45.5</v>
      </c>
      <c r="O17" s="11">
        <v>9.8000000000000007</v>
      </c>
      <c r="P17" s="11">
        <v>0.77</v>
      </c>
    </row>
    <row r="18" spans="2:16" ht="15.75" thickBot="1" x14ac:dyDescent="0.3">
      <c r="B18" s="12"/>
      <c r="C18" s="13" t="s">
        <v>21</v>
      </c>
      <c r="D18" s="14">
        <f t="shared" ref="D18:P18" si="0">SUM(D13:D17)</f>
        <v>680</v>
      </c>
      <c r="E18" s="14">
        <f t="shared" si="0"/>
        <v>35.92</v>
      </c>
      <c r="F18" s="14">
        <f t="shared" si="0"/>
        <v>23.405999999999999</v>
      </c>
      <c r="G18" s="14">
        <f t="shared" si="0"/>
        <v>108.4</v>
      </c>
      <c r="H18" s="14">
        <f t="shared" si="0"/>
        <v>877.36</v>
      </c>
      <c r="I18" s="14">
        <f t="shared" si="0"/>
        <v>0.99299999999999999</v>
      </c>
      <c r="J18" s="14">
        <f t="shared" si="0"/>
        <v>90.331999999999994</v>
      </c>
      <c r="K18" s="14">
        <f t="shared" si="0"/>
        <v>0.19900000000000001</v>
      </c>
      <c r="L18" s="14">
        <f t="shared" si="0"/>
        <v>7.1750000000000007</v>
      </c>
      <c r="M18" s="14">
        <f t="shared" si="0"/>
        <v>144.4</v>
      </c>
      <c r="N18" s="14">
        <f t="shared" si="0"/>
        <v>256.77999999999997</v>
      </c>
      <c r="O18" s="14">
        <f t="shared" si="0"/>
        <v>282.78900000000004</v>
      </c>
      <c r="P18" s="14">
        <f t="shared" si="0"/>
        <v>4.8390000000000004</v>
      </c>
    </row>
    <row r="19" spans="2:16" x14ac:dyDescent="0.25">
      <c r="B19" s="3"/>
      <c r="C19" s="6" t="s">
        <v>60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5">
      <c r="B20" s="15">
        <v>4</v>
      </c>
      <c r="C20" s="16" t="s">
        <v>52</v>
      </c>
      <c r="D20" s="7">
        <v>60</v>
      </c>
      <c r="E20" s="9">
        <v>0.186</v>
      </c>
      <c r="F20" s="9">
        <v>0.12</v>
      </c>
      <c r="G20" s="9">
        <v>3.9</v>
      </c>
      <c r="H20" s="9">
        <v>24</v>
      </c>
      <c r="I20" s="9">
        <v>0.06</v>
      </c>
      <c r="J20" s="9">
        <v>6</v>
      </c>
      <c r="K20" s="9">
        <v>0.03</v>
      </c>
      <c r="L20" s="9">
        <v>0.12</v>
      </c>
      <c r="M20" s="9">
        <v>12</v>
      </c>
      <c r="N20" s="9">
        <v>37.200000000000003</v>
      </c>
      <c r="O20" s="9">
        <v>12.6</v>
      </c>
      <c r="P20" s="9">
        <v>0.24</v>
      </c>
    </row>
    <row r="21" spans="2:16" ht="30" x14ac:dyDescent="0.25">
      <c r="B21" s="15">
        <v>16</v>
      </c>
      <c r="C21" s="26" t="s">
        <v>50</v>
      </c>
      <c r="D21" s="7" t="s">
        <v>91</v>
      </c>
      <c r="E21" s="9">
        <v>7</v>
      </c>
      <c r="F21" s="9">
        <v>8.26</v>
      </c>
      <c r="G21" s="9">
        <v>14.714</v>
      </c>
      <c r="H21" s="9">
        <v>179.2</v>
      </c>
      <c r="I21" s="9">
        <v>9.8000000000000004E-2</v>
      </c>
      <c r="J21" s="9">
        <v>14.182</v>
      </c>
      <c r="K21" s="9">
        <v>0.29399999999999998</v>
      </c>
      <c r="L21" s="9">
        <v>0</v>
      </c>
      <c r="M21" s="9">
        <v>83.44</v>
      </c>
      <c r="N21" s="9">
        <v>129.05199999999999</v>
      </c>
      <c r="O21" s="9">
        <v>43.484000000000002</v>
      </c>
      <c r="P21" s="9">
        <v>2.0720000000000001</v>
      </c>
    </row>
    <row r="22" spans="2:16" x14ac:dyDescent="0.25">
      <c r="B22" s="15">
        <v>51</v>
      </c>
      <c r="C22" s="26" t="s">
        <v>120</v>
      </c>
      <c r="D22" s="7">
        <v>120</v>
      </c>
      <c r="E22" s="9">
        <v>23.1</v>
      </c>
      <c r="F22" s="9">
        <v>12.516</v>
      </c>
      <c r="G22" s="9">
        <v>5.8440000000000003</v>
      </c>
      <c r="H22" s="9">
        <v>264</v>
      </c>
      <c r="I22" s="9">
        <v>9.6000000000000002E-2</v>
      </c>
      <c r="J22" s="9">
        <v>1.7000000000000001E-2</v>
      </c>
      <c r="K22" s="9">
        <v>4.4999999999999998E-2</v>
      </c>
      <c r="L22" s="9">
        <v>1.68</v>
      </c>
      <c r="M22" s="9">
        <v>183.58</v>
      </c>
      <c r="N22" s="9">
        <v>160.78</v>
      </c>
      <c r="O22" s="9">
        <v>61.09</v>
      </c>
      <c r="P22" s="9">
        <v>1.06</v>
      </c>
    </row>
    <row r="23" spans="2:16" x14ac:dyDescent="0.25">
      <c r="B23" s="7">
        <v>52</v>
      </c>
      <c r="C23" s="8" t="s">
        <v>121</v>
      </c>
      <c r="D23" s="7">
        <v>180</v>
      </c>
      <c r="E23" s="9">
        <v>3.3479999999999999</v>
      </c>
      <c r="F23" s="9">
        <v>8.65</v>
      </c>
      <c r="G23" s="9">
        <v>31.87</v>
      </c>
      <c r="H23" s="9">
        <v>221</v>
      </c>
      <c r="I23" s="9">
        <v>0.06</v>
      </c>
      <c r="J23" s="9">
        <v>4.8959999999999999</v>
      </c>
      <c r="K23" s="9">
        <v>2.004</v>
      </c>
      <c r="L23" s="9">
        <v>0</v>
      </c>
      <c r="M23" s="9">
        <v>35.688000000000002</v>
      </c>
      <c r="N23" s="9">
        <v>100.39</v>
      </c>
      <c r="O23" s="9">
        <v>51.456000000000003</v>
      </c>
      <c r="P23" s="9">
        <v>1.03</v>
      </c>
    </row>
    <row r="24" spans="2:16" x14ac:dyDescent="0.25">
      <c r="B24" s="15">
        <v>19</v>
      </c>
      <c r="C24" s="16" t="s">
        <v>99</v>
      </c>
      <c r="D24" s="7">
        <v>200</v>
      </c>
      <c r="E24" s="9">
        <v>1.92</v>
      </c>
      <c r="F24" s="9">
        <v>0.11</v>
      </c>
      <c r="G24" s="9">
        <v>38.83</v>
      </c>
      <c r="H24" s="9">
        <v>166</v>
      </c>
      <c r="I24" s="9">
        <v>0.04</v>
      </c>
      <c r="J24" s="9">
        <v>1.48</v>
      </c>
      <c r="K24" s="9">
        <v>0.1</v>
      </c>
      <c r="L24" s="9">
        <v>0</v>
      </c>
      <c r="M24" s="9">
        <v>68.8</v>
      </c>
      <c r="N24" s="9">
        <v>54.02</v>
      </c>
      <c r="O24" s="9">
        <v>40.85</v>
      </c>
      <c r="P24" s="9">
        <v>1.24</v>
      </c>
    </row>
    <row r="25" spans="2:16" x14ac:dyDescent="0.25">
      <c r="B25" s="10" t="s">
        <v>51</v>
      </c>
      <c r="C25" s="16" t="s">
        <v>25</v>
      </c>
      <c r="D25" s="7">
        <v>70</v>
      </c>
      <c r="E25" s="11">
        <v>5.32</v>
      </c>
      <c r="F25" s="11">
        <v>0.56000000000000005</v>
      </c>
      <c r="G25" s="11">
        <v>34.44</v>
      </c>
      <c r="H25" s="11">
        <v>164.36</v>
      </c>
      <c r="I25" s="11">
        <v>0.76</v>
      </c>
      <c r="J25" s="11">
        <v>0</v>
      </c>
      <c r="K25" s="11">
        <v>0</v>
      </c>
      <c r="L25" s="11">
        <v>0.77</v>
      </c>
      <c r="M25" s="11">
        <v>14</v>
      </c>
      <c r="N25" s="11">
        <v>45.5</v>
      </c>
      <c r="O25" s="11">
        <v>9.8000000000000007</v>
      </c>
      <c r="P25" s="11">
        <v>0.77</v>
      </c>
    </row>
    <row r="26" spans="2:16" ht="15.75" thickBot="1" x14ac:dyDescent="0.3">
      <c r="B26" s="15" t="s">
        <v>51</v>
      </c>
      <c r="C26" s="16" t="s">
        <v>26</v>
      </c>
      <c r="D26" s="7">
        <v>80</v>
      </c>
      <c r="E26" s="9">
        <v>5.28</v>
      </c>
      <c r="F26" s="9">
        <v>0.96</v>
      </c>
      <c r="G26" s="9">
        <v>26.72</v>
      </c>
      <c r="H26" s="9">
        <v>139.19999999999999</v>
      </c>
      <c r="I26" s="9">
        <v>0.14399999999999999</v>
      </c>
      <c r="J26" s="9">
        <v>0</v>
      </c>
      <c r="K26" s="9">
        <v>0</v>
      </c>
      <c r="L26" s="9">
        <v>0</v>
      </c>
      <c r="M26" s="9">
        <v>28</v>
      </c>
      <c r="N26" s="9">
        <v>126.4</v>
      </c>
      <c r="O26" s="9">
        <v>37.6</v>
      </c>
      <c r="P26" s="9">
        <v>3.12</v>
      </c>
    </row>
    <row r="27" spans="2:16" ht="15.75" thickBot="1" x14ac:dyDescent="0.3">
      <c r="B27" s="12"/>
      <c r="C27" s="13" t="s">
        <v>21</v>
      </c>
      <c r="D27" s="14">
        <f>SUM(D20:D26)</f>
        <v>710</v>
      </c>
      <c r="E27" s="14">
        <f>SUM(E20:E26)</f>
        <v>46.154000000000003</v>
      </c>
      <c r="F27" s="14">
        <f>SUM(F20:F26)</f>
        <v>31.175999999999998</v>
      </c>
      <c r="G27" s="14">
        <f>SUM(G20:G26)</f>
        <v>156.31800000000001</v>
      </c>
      <c r="H27" s="14">
        <f>SUM(H20:H26)</f>
        <v>1157.76</v>
      </c>
      <c r="I27" s="14">
        <f>SUM(I20:I26)</f>
        <v>1.2579999999999998</v>
      </c>
      <c r="J27" s="14">
        <f>SUM(J20:J26)</f>
        <v>26.575000000000003</v>
      </c>
      <c r="K27" s="14">
        <f>SUM(K20:K26)</f>
        <v>2.4729999999999999</v>
      </c>
      <c r="L27" s="14">
        <f>SUM(L20:L26)</f>
        <v>2.57</v>
      </c>
      <c r="M27" s="14">
        <f>SUM(M20:M26)</f>
        <v>425.50799999999998</v>
      </c>
      <c r="N27" s="14">
        <f>SUM(N20:N26)</f>
        <v>653.34199999999998</v>
      </c>
      <c r="O27" s="14">
        <f>SUM(O20:O26)</f>
        <v>256.88</v>
      </c>
      <c r="P27" s="14">
        <f>SUM(P20:P26)</f>
        <v>9.532</v>
      </c>
    </row>
    <row r="28" spans="2:16" x14ac:dyDescent="0.25">
      <c r="B28" s="17"/>
      <c r="C28" s="18" t="s">
        <v>27</v>
      </c>
      <c r="D28" s="19">
        <f>D27+D18</f>
        <v>1390</v>
      </c>
      <c r="E28" s="28">
        <f>E27+E18</f>
        <v>82.074000000000012</v>
      </c>
      <c r="F28" s="28">
        <f>F27+F18</f>
        <v>54.581999999999994</v>
      </c>
      <c r="G28" s="28">
        <f>G27+G18</f>
        <v>264.71800000000002</v>
      </c>
      <c r="H28" s="28">
        <f>H27+H18</f>
        <v>2035.12</v>
      </c>
      <c r="I28" s="28">
        <f>I27+I18</f>
        <v>2.2509999999999999</v>
      </c>
      <c r="J28" s="28">
        <f>J27+J18</f>
        <v>116.907</v>
      </c>
      <c r="K28" s="28">
        <f>K27+K18</f>
        <v>2.6719999999999997</v>
      </c>
      <c r="L28" s="28">
        <f>L27+L18</f>
        <v>9.745000000000001</v>
      </c>
      <c r="M28" s="28">
        <f>M27+M18</f>
        <v>569.90800000000002</v>
      </c>
      <c r="N28" s="28">
        <f>N27+N18</f>
        <v>910.12199999999996</v>
      </c>
      <c r="O28" s="28">
        <f>O27+O18</f>
        <v>539.6690000000001</v>
      </c>
      <c r="P28" s="28">
        <f>P27+P18</f>
        <v>14.371</v>
      </c>
    </row>
    <row r="29" spans="2:16" x14ac:dyDescent="0.25">
      <c r="B29" s="16"/>
      <c r="C29" s="44" t="s">
        <v>28</v>
      </c>
      <c r="D29" s="45"/>
      <c r="E29" s="21">
        <v>46.2</v>
      </c>
      <c r="F29" s="21">
        <v>47.4</v>
      </c>
      <c r="G29" s="21">
        <v>201</v>
      </c>
      <c r="H29" s="21">
        <v>1415</v>
      </c>
      <c r="I29" s="21">
        <v>0.72</v>
      </c>
      <c r="J29" s="21">
        <v>36</v>
      </c>
      <c r="K29" s="21">
        <v>0.42</v>
      </c>
      <c r="L29" s="21">
        <v>6</v>
      </c>
      <c r="M29" s="21">
        <v>660</v>
      </c>
      <c r="N29" s="21">
        <v>990</v>
      </c>
      <c r="O29" s="21">
        <v>150</v>
      </c>
      <c r="P29" s="21">
        <v>7.2</v>
      </c>
    </row>
    <row r="30" spans="2:16" x14ac:dyDescent="0.25">
      <c r="B30" s="16"/>
      <c r="C30" s="22" t="s">
        <v>29</v>
      </c>
      <c r="D30" s="23"/>
      <c r="E30" s="24">
        <f>E28*100/E29</f>
        <v>177.64935064935068</v>
      </c>
      <c r="F30" s="24">
        <f t="shared" ref="F30:P30" si="1">F28*100/F29</f>
        <v>115.15189873417719</v>
      </c>
      <c r="G30" s="24">
        <f t="shared" si="1"/>
        <v>131.70049751243783</v>
      </c>
      <c r="H30" s="24">
        <f t="shared" si="1"/>
        <v>143.82473498233216</v>
      </c>
      <c r="I30" s="24">
        <f t="shared" si="1"/>
        <v>312.63888888888891</v>
      </c>
      <c r="J30" s="24">
        <f t="shared" si="1"/>
        <v>324.74166666666662</v>
      </c>
      <c r="K30" s="24">
        <f t="shared" si="1"/>
        <v>636.19047619047615</v>
      </c>
      <c r="L30" s="24">
        <f t="shared" si="1"/>
        <v>162.41666666666669</v>
      </c>
      <c r="M30" s="24">
        <f t="shared" si="1"/>
        <v>86.349696969696978</v>
      </c>
      <c r="N30" s="24">
        <f t="shared" si="1"/>
        <v>91.931515151515143</v>
      </c>
      <c r="O30" s="24">
        <f t="shared" si="1"/>
        <v>359.7793333333334</v>
      </c>
      <c r="P30" s="24">
        <f t="shared" si="1"/>
        <v>199.59722222222223</v>
      </c>
    </row>
  </sheetData>
  <mergeCells count="8">
    <mergeCell ref="M9:P9"/>
    <mergeCell ref="C29:D29"/>
    <mergeCell ref="B9:B10"/>
    <mergeCell ref="C9:C10"/>
    <mergeCell ref="D9:D10"/>
    <mergeCell ref="E9:G9"/>
    <mergeCell ref="H9:H10"/>
    <mergeCell ref="I9:L9"/>
  </mergeCells>
  <pageMargins left="0.11811023622047245" right="0.11811023622047245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8"/>
  <sheetViews>
    <sheetView tabSelected="1" topLeftCell="A10" workbookViewId="0">
      <selection activeCell="H27" sqref="H27"/>
    </sheetView>
  </sheetViews>
  <sheetFormatPr defaultRowHeight="15" x14ac:dyDescent="0.25"/>
  <cols>
    <col min="1" max="1" width="5.7109375" customWidth="1"/>
    <col min="2" max="2" width="7.140625" customWidth="1"/>
    <col min="3" max="3" width="37.28515625" customWidth="1"/>
  </cols>
  <sheetData>
    <row r="2" spans="2:16" x14ac:dyDescent="0.25">
      <c r="B2" s="2" t="s">
        <v>61</v>
      </c>
      <c r="C2" s="1"/>
      <c r="K2" s="1"/>
      <c r="L2" s="1"/>
      <c r="M2" s="1"/>
    </row>
    <row r="3" spans="2:16" x14ac:dyDescent="0.25">
      <c r="B3" s="1"/>
      <c r="C3" s="1"/>
      <c r="D3" s="6" t="s">
        <v>81</v>
      </c>
      <c r="K3" s="1"/>
      <c r="L3" s="1"/>
      <c r="M3" s="1"/>
    </row>
    <row r="4" spans="2:16" x14ac:dyDescent="0.25">
      <c r="B4" s="2" t="s">
        <v>17</v>
      </c>
      <c r="C4" s="3" t="s">
        <v>40</v>
      </c>
      <c r="K4" s="1"/>
      <c r="L4" s="1"/>
      <c r="M4" s="1"/>
    </row>
    <row r="5" spans="2:16" x14ac:dyDescent="0.25">
      <c r="B5" s="2" t="s">
        <v>18</v>
      </c>
      <c r="C5" s="3" t="s">
        <v>41</v>
      </c>
      <c r="K5" s="1"/>
      <c r="L5" s="1"/>
      <c r="M5" s="1"/>
    </row>
    <row r="6" spans="2:16" x14ac:dyDescent="0.25">
      <c r="B6" s="2" t="s">
        <v>19</v>
      </c>
      <c r="C6" s="3" t="s">
        <v>58</v>
      </c>
      <c r="K6" s="1"/>
      <c r="L6" s="1"/>
      <c r="M6" s="1"/>
    </row>
    <row r="7" spans="2:16" x14ac:dyDescent="0.25">
      <c r="B7" s="2" t="s">
        <v>89</v>
      </c>
      <c r="C7" s="2"/>
      <c r="K7" s="1"/>
      <c r="L7" s="1"/>
      <c r="M7" s="1"/>
    </row>
    <row r="8" spans="2:16" x14ac:dyDescent="0.25">
      <c r="B8" s="1"/>
      <c r="C8" s="1"/>
      <c r="K8" s="1"/>
      <c r="L8" s="1"/>
      <c r="M8" s="1"/>
    </row>
    <row r="9" spans="2:16" ht="24" customHeight="1" x14ac:dyDescent="0.25">
      <c r="B9" s="47" t="s">
        <v>0</v>
      </c>
      <c r="C9" s="46" t="s">
        <v>1</v>
      </c>
      <c r="D9" s="49" t="s">
        <v>22</v>
      </c>
      <c r="E9" s="41" t="s">
        <v>3</v>
      </c>
      <c r="F9" s="42"/>
      <c r="G9" s="43"/>
      <c r="H9" s="51" t="s">
        <v>2</v>
      </c>
      <c r="I9" s="41" t="s">
        <v>7</v>
      </c>
      <c r="J9" s="42"/>
      <c r="K9" s="42"/>
      <c r="L9" s="43"/>
      <c r="M9" s="41" t="s">
        <v>12</v>
      </c>
      <c r="N9" s="42"/>
      <c r="O9" s="42"/>
      <c r="P9" s="43"/>
    </row>
    <row r="10" spans="2:16" ht="28.5" customHeight="1" x14ac:dyDescent="0.25">
      <c r="B10" s="48"/>
      <c r="C10" s="46"/>
      <c r="D10" s="50"/>
      <c r="E10" s="27" t="s">
        <v>4</v>
      </c>
      <c r="F10" s="27" t="s">
        <v>5</v>
      </c>
      <c r="G10" s="27" t="s">
        <v>6</v>
      </c>
      <c r="H10" s="52"/>
      <c r="I10" s="27" t="s">
        <v>8</v>
      </c>
      <c r="J10" s="27" t="s">
        <v>9</v>
      </c>
      <c r="K10" s="27" t="s">
        <v>10</v>
      </c>
      <c r="L10" s="27" t="s">
        <v>11</v>
      </c>
      <c r="M10" s="27" t="s">
        <v>13</v>
      </c>
      <c r="N10" s="27" t="s">
        <v>14</v>
      </c>
      <c r="O10" s="27" t="s">
        <v>15</v>
      </c>
      <c r="P10" s="27" t="s">
        <v>16</v>
      </c>
    </row>
    <row r="11" spans="2:16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2:16" x14ac:dyDescent="0.25">
      <c r="B12" s="3"/>
      <c r="C12" s="6" t="s">
        <v>59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25">
      <c r="B13" s="15" t="s">
        <v>51</v>
      </c>
      <c r="C13" s="16" t="s">
        <v>62</v>
      </c>
      <c r="D13" s="7" t="s">
        <v>107</v>
      </c>
      <c r="E13" s="9">
        <v>1</v>
      </c>
      <c r="F13" s="9">
        <v>0.222</v>
      </c>
      <c r="G13" s="9">
        <v>9</v>
      </c>
      <c r="H13" s="9">
        <v>48</v>
      </c>
      <c r="I13" s="9">
        <v>4.3999999999999997E-2</v>
      </c>
      <c r="J13" s="9">
        <v>66.67</v>
      </c>
      <c r="K13" s="9">
        <v>0</v>
      </c>
      <c r="L13" s="9">
        <v>0.222</v>
      </c>
      <c r="M13" s="9">
        <v>38</v>
      </c>
      <c r="N13" s="9">
        <v>25.26</v>
      </c>
      <c r="O13" s="9">
        <v>14.44</v>
      </c>
      <c r="P13" s="9">
        <v>0.33300000000000002</v>
      </c>
    </row>
    <row r="14" spans="2:16" x14ac:dyDescent="0.25">
      <c r="B14" s="7">
        <v>20</v>
      </c>
      <c r="C14" s="8" t="s">
        <v>122</v>
      </c>
      <c r="D14" s="7">
        <v>80</v>
      </c>
      <c r="E14" s="9">
        <v>1.84</v>
      </c>
      <c r="F14" s="9">
        <v>12.09</v>
      </c>
      <c r="G14" s="9">
        <v>7.43</v>
      </c>
      <c r="H14" s="9">
        <v>146</v>
      </c>
      <c r="I14" s="9">
        <v>0.02</v>
      </c>
      <c r="J14" s="9">
        <v>6.76</v>
      </c>
      <c r="K14" s="9">
        <v>0</v>
      </c>
      <c r="L14" s="9">
        <v>0</v>
      </c>
      <c r="M14" s="9">
        <v>39.57</v>
      </c>
      <c r="N14" s="9">
        <v>35.71</v>
      </c>
      <c r="O14" s="9">
        <v>14.48</v>
      </c>
      <c r="P14" s="9">
        <v>0.68</v>
      </c>
    </row>
    <row r="15" spans="2:16" x14ac:dyDescent="0.25">
      <c r="B15" s="7">
        <v>11</v>
      </c>
      <c r="C15" s="8" t="s">
        <v>123</v>
      </c>
      <c r="D15" s="7">
        <v>130</v>
      </c>
      <c r="E15" s="9">
        <v>31.2</v>
      </c>
      <c r="F15" s="9">
        <v>32.11</v>
      </c>
      <c r="G15" s="9">
        <v>19.89</v>
      </c>
      <c r="H15" s="9">
        <v>492</v>
      </c>
      <c r="I15" s="9">
        <v>1.4650000000000001</v>
      </c>
      <c r="J15" s="9">
        <v>2.34</v>
      </c>
      <c r="K15" s="9">
        <v>1.2E-2</v>
      </c>
      <c r="L15" s="9">
        <v>1.583</v>
      </c>
      <c r="M15" s="9">
        <v>173.96</v>
      </c>
      <c r="N15" s="9">
        <v>158.35</v>
      </c>
      <c r="O15" s="9">
        <v>36.340000000000003</v>
      </c>
      <c r="P15" s="9">
        <v>7.2999999999999995E-2</v>
      </c>
    </row>
    <row r="16" spans="2:16" x14ac:dyDescent="0.25">
      <c r="B16" s="7">
        <v>18</v>
      </c>
      <c r="C16" s="8" t="s">
        <v>23</v>
      </c>
      <c r="D16" s="7">
        <v>180</v>
      </c>
      <c r="E16" s="9">
        <v>10.32</v>
      </c>
      <c r="F16" s="9">
        <v>7.32</v>
      </c>
      <c r="G16" s="9">
        <v>45.69</v>
      </c>
      <c r="H16" s="9">
        <v>292</v>
      </c>
      <c r="I16" s="9">
        <v>0.25</v>
      </c>
      <c r="J16" s="9">
        <v>0</v>
      </c>
      <c r="K16" s="9">
        <v>0.05</v>
      </c>
      <c r="L16" s="9">
        <v>0</v>
      </c>
      <c r="M16" s="9">
        <v>29.56</v>
      </c>
      <c r="N16" s="9">
        <v>246.12</v>
      </c>
      <c r="O16" s="9">
        <v>164.66</v>
      </c>
      <c r="P16" s="9">
        <v>5.52</v>
      </c>
    </row>
    <row r="17" spans="2:16" x14ac:dyDescent="0.25">
      <c r="B17" s="7">
        <v>9</v>
      </c>
      <c r="C17" s="8" t="s">
        <v>24</v>
      </c>
      <c r="D17" s="7">
        <v>200</v>
      </c>
      <c r="E17" s="9">
        <v>0.2</v>
      </c>
      <c r="F17" s="9">
        <v>0.05</v>
      </c>
      <c r="G17" s="9">
        <v>15.01</v>
      </c>
      <c r="H17" s="9">
        <v>60</v>
      </c>
      <c r="I17" s="9">
        <v>0</v>
      </c>
      <c r="J17" s="9">
        <v>0.1</v>
      </c>
      <c r="K17" s="9">
        <v>0</v>
      </c>
      <c r="L17" s="9">
        <v>0</v>
      </c>
      <c r="M17" s="9">
        <v>14.58</v>
      </c>
      <c r="N17" s="9">
        <v>8.24</v>
      </c>
      <c r="O17" s="9">
        <v>6.44</v>
      </c>
      <c r="P17" s="9">
        <v>0.86</v>
      </c>
    </row>
    <row r="18" spans="2:16" ht="15.75" thickBot="1" x14ac:dyDescent="0.3">
      <c r="B18" s="10" t="s">
        <v>51</v>
      </c>
      <c r="C18" s="33" t="s">
        <v>25</v>
      </c>
      <c r="D18" s="10">
        <v>70</v>
      </c>
      <c r="E18" s="11">
        <v>5.32</v>
      </c>
      <c r="F18" s="11">
        <v>0.56000000000000005</v>
      </c>
      <c r="G18" s="11">
        <v>34.44</v>
      </c>
      <c r="H18" s="11">
        <v>164.36</v>
      </c>
      <c r="I18" s="11">
        <v>0.76</v>
      </c>
      <c r="J18" s="11">
        <v>0</v>
      </c>
      <c r="K18" s="11">
        <v>0</v>
      </c>
      <c r="L18" s="11">
        <v>0.77</v>
      </c>
      <c r="M18" s="11">
        <v>14</v>
      </c>
      <c r="N18" s="11">
        <v>45.5</v>
      </c>
      <c r="O18" s="11">
        <v>9.8000000000000007</v>
      </c>
      <c r="P18" s="11">
        <v>0.77</v>
      </c>
    </row>
    <row r="19" spans="2:16" ht="15.75" thickBot="1" x14ac:dyDescent="0.3">
      <c r="B19" s="12"/>
      <c r="C19" s="13" t="s">
        <v>21</v>
      </c>
      <c r="D19" s="14">
        <f t="shared" ref="D19:P19" si="0">SUM(D13:D18)</f>
        <v>660</v>
      </c>
      <c r="E19" s="14">
        <f t="shared" si="0"/>
        <v>49.88</v>
      </c>
      <c r="F19" s="14">
        <f t="shared" si="0"/>
        <v>52.351999999999997</v>
      </c>
      <c r="G19" s="14">
        <f t="shared" si="0"/>
        <v>131.45999999999998</v>
      </c>
      <c r="H19" s="14">
        <f t="shared" si="0"/>
        <v>1202.3600000000001</v>
      </c>
      <c r="I19" s="14">
        <f t="shared" si="0"/>
        <v>2.5390000000000001</v>
      </c>
      <c r="J19" s="14">
        <f t="shared" si="0"/>
        <v>75.87</v>
      </c>
      <c r="K19" s="14">
        <f t="shared" si="0"/>
        <v>6.2E-2</v>
      </c>
      <c r="L19" s="14">
        <f t="shared" si="0"/>
        <v>2.5750000000000002</v>
      </c>
      <c r="M19" s="14">
        <f t="shared" si="0"/>
        <v>309.66999999999996</v>
      </c>
      <c r="N19" s="14">
        <f t="shared" si="0"/>
        <v>519.18000000000006</v>
      </c>
      <c r="O19" s="14">
        <f t="shared" si="0"/>
        <v>246.16000000000003</v>
      </c>
      <c r="P19" s="14">
        <f t="shared" si="0"/>
        <v>8.2360000000000007</v>
      </c>
    </row>
    <row r="20" spans="2:16" x14ac:dyDescent="0.25">
      <c r="B20" s="3"/>
      <c r="C20" s="6" t="s">
        <v>60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x14ac:dyDescent="0.25">
      <c r="B21" s="15" t="s">
        <v>51</v>
      </c>
      <c r="C21" s="16" t="s">
        <v>62</v>
      </c>
      <c r="D21" s="7" t="s">
        <v>107</v>
      </c>
      <c r="E21" s="9">
        <v>1</v>
      </c>
      <c r="F21" s="9">
        <v>0.222</v>
      </c>
      <c r="G21" s="9">
        <v>9</v>
      </c>
      <c r="H21" s="9">
        <v>48</v>
      </c>
      <c r="I21" s="9">
        <v>4.3999999999999997E-2</v>
      </c>
      <c r="J21" s="9">
        <v>66.67</v>
      </c>
      <c r="K21" s="9">
        <v>0</v>
      </c>
      <c r="L21" s="9">
        <v>0.222</v>
      </c>
      <c r="M21" s="9">
        <v>38</v>
      </c>
      <c r="N21" s="9">
        <v>25.26</v>
      </c>
      <c r="O21" s="9">
        <v>14.44</v>
      </c>
      <c r="P21" s="9">
        <v>0.33300000000000002</v>
      </c>
    </row>
    <row r="22" spans="2:16" ht="27.75" customHeight="1" x14ac:dyDescent="0.25">
      <c r="B22" s="15">
        <v>27</v>
      </c>
      <c r="C22" s="26" t="s">
        <v>83</v>
      </c>
      <c r="D22" s="7">
        <v>350</v>
      </c>
      <c r="E22" s="9">
        <v>5.08</v>
      </c>
      <c r="F22" s="9">
        <v>8.8659999999999997</v>
      </c>
      <c r="G22" s="9">
        <v>26.094000000000001</v>
      </c>
      <c r="H22" s="9">
        <v>202.22200000000001</v>
      </c>
      <c r="I22" s="9">
        <v>0.14299999999999999</v>
      </c>
      <c r="J22" s="9">
        <v>9.8000000000000007</v>
      </c>
      <c r="K22" s="9">
        <v>0.27200000000000002</v>
      </c>
      <c r="L22" s="9">
        <v>0.35</v>
      </c>
      <c r="M22" s="9">
        <v>64.257000000000005</v>
      </c>
      <c r="N22" s="9">
        <v>127.23099999999999</v>
      </c>
      <c r="O22" s="9">
        <v>39.122</v>
      </c>
      <c r="P22" s="9">
        <v>1.6850000000000001</v>
      </c>
    </row>
    <row r="23" spans="2:16" x14ac:dyDescent="0.25">
      <c r="B23" s="15">
        <v>36</v>
      </c>
      <c r="C23" s="16" t="s">
        <v>124</v>
      </c>
      <c r="D23" s="7">
        <v>250</v>
      </c>
      <c r="E23" s="9">
        <v>5.01</v>
      </c>
      <c r="F23" s="9">
        <v>18.93</v>
      </c>
      <c r="G23" s="9">
        <v>23.74</v>
      </c>
      <c r="H23" s="9">
        <v>296</v>
      </c>
      <c r="I23" s="9">
        <v>0.19</v>
      </c>
      <c r="J23" s="9">
        <v>19.3</v>
      </c>
      <c r="K23" s="9">
        <v>0.35</v>
      </c>
      <c r="L23" s="9">
        <v>0</v>
      </c>
      <c r="M23" s="9">
        <v>42.6</v>
      </c>
      <c r="N23" s="9">
        <v>209.13</v>
      </c>
      <c r="O23" s="9">
        <v>49.5</v>
      </c>
      <c r="P23" s="9">
        <v>2.46</v>
      </c>
    </row>
    <row r="24" spans="2:16" x14ac:dyDescent="0.25">
      <c r="B24" s="15">
        <v>43</v>
      </c>
      <c r="C24" s="16" t="s">
        <v>63</v>
      </c>
      <c r="D24" s="7">
        <v>200</v>
      </c>
      <c r="E24" s="9">
        <v>0.34</v>
      </c>
      <c r="F24" s="9">
        <v>0.28000000000000003</v>
      </c>
      <c r="G24" s="9">
        <v>28.73</v>
      </c>
      <c r="H24" s="9">
        <v>130</v>
      </c>
      <c r="I24" s="9">
        <v>0.01</v>
      </c>
      <c r="J24" s="9">
        <v>100</v>
      </c>
      <c r="K24" s="9">
        <v>0</v>
      </c>
      <c r="L24" s="9">
        <v>0.76</v>
      </c>
      <c r="M24" s="9">
        <v>8.5</v>
      </c>
      <c r="N24" s="9">
        <v>2.21</v>
      </c>
      <c r="O24" s="9">
        <v>2.92</v>
      </c>
      <c r="P24" s="9">
        <v>0.55000000000000004</v>
      </c>
    </row>
    <row r="25" spans="2:16" x14ac:dyDescent="0.25">
      <c r="B25" s="10" t="s">
        <v>51</v>
      </c>
      <c r="C25" s="16" t="s">
        <v>25</v>
      </c>
      <c r="D25" s="7">
        <v>70</v>
      </c>
      <c r="E25" s="11">
        <v>5.32</v>
      </c>
      <c r="F25" s="11">
        <v>0.56000000000000005</v>
      </c>
      <c r="G25" s="11">
        <v>34.44</v>
      </c>
      <c r="H25" s="11">
        <v>164.36</v>
      </c>
      <c r="I25" s="11">
        <v>0.76</v>
      </c>
      <c r="J25" s="11">
        <v>0</v>
      </c>
      <c r="K25" s="11">
        <v>0</v>
      </c>
      <c r="L25" s="11">
        <v>0.77</v>
      </c>
      <c r="M25" s="11">
        <v>14</v>
      </c>
      <c r="N25" s="11">
        <v>45.5</v>
      </c>
      <c r="O25" s="11">
        <v>9.8000000000000007</v>
      </c>
      <c r="P25" s="11">
        <v>0.77</v>
      </c>
    </row>
    <row r="26" spans="2:16" ht="15.75" thickBot="1" x14ac:dyDescent="0.3">
      <c r="B26" s="15" t="s">
        <v>51</v>
      </c>
      <c r="C26" s="16" t="s">
        <v>26</v>
      </c>
      <c r="D26" s="7">
        <v>80</v>
      </c>
      <c r="E26" s="9">
        <v>5.28</v>
      </c>
      <c r="F26" s="9">
        <v>0.96</v>
      </c>
      <c r="G26" s="9">
        <v>26.72</v>
      </c>
      <c r="H26" s="9">
        <v>139.19999999999999</v>
      </c>
      <c r="I26" s="9">
        <v>0.14399999999999999</v>
      </c>
      <c r="J26" s="9">
        <v>0</v>
      </c>
      <c r="K26" s="9">
        <v>0</v>
      </c>
      <c r="L26" s="9">
        <v>0</v>
      </c>
      <c r="M26" s="9">
        <v>28</v>
      </c>
      <c r="N26" s="9">
        <v>126.4</v>
      </c>
      <c r="O26" s="9">
        <v>37.6</v>
      </c>
      <c r="P26" s="9">
        <v>3.12</v>
      </c>
    </row>
    <row r="27" spans="2:16" ht="15.75" thickBot="1" x14ac:dyDescent="0.3">
      <c r="B27" s="12"/>
      <c r="C27" s="13" t="s">
        <v>21</v>
      </c>
      <c r="D27" s="14">
        <f>SUM(D21:D26)</f>
        <v>950</v>
      </c>
      <c r="E27" s="14">
        <f>SUM(E21:E26)</f>
        <v>22.03</v>
      </c>
      <c r="F27" s="14">
        <f>SUM(F21:F26)</f>
        <v>29.818000000000001</v>
      </c>
      <c r="G27" s="14">
        <f>SUM(G21:G26)</f>
        <v>148.72399999999999</v>
      </c>
      <c r="H27" s="14">
        <f>SUM(H21:H26)</f>
        <v>979.78199999999993</v>
      </c>
      <c r="I27" s="14">
        <f>SUM(I21:I26)</f>
        <v>1.2909999999999999</v>
      </c>
      <c r="J27" s="14">
        <f>SUM(J21:J26)</f>
        <v>195.76999999999998</v>
      </c>
      <c r="K27" s="14">
        <f>SUM(K21:K26)</f>
        <v>0.622</v>
      </c>
      <c r="L27" s="14">
        <f>SUM(L21:L26)</f>
        <v>2.1019999999999999</v>
      </c>
      <c r="M27" s="14">
        <f>SUM(M21:M26)</f>
        <v>195.357</v>
      </c>
      <c r="N27" s="14">
        <f>SUM(N21:N26)</f>
        <v>535.73099999999999</v>
      </c>
      <c r="O27" s="14">
        <f>SUM(O21:O26)</f>
        <v>153.38200000000001</v>
      </c>
      <c r="P27" s="14">
        <f>SUM(P21:P26)</f>
        <v>8.9179999999999993</v>
      </c>
    </row>
    <row r="28" spans="2:16" x14ac:dyDescent="0.25">
      <c r="B28" s="17"/>
      <c r="C28" s="18" t="s">
        <v>27</v>
      </c>
      <c r="D28" s="19">
        <f>D27+D19</f>
        <v>1610</v>
      </c>
      <c r="E28" s="28">
        <f>E27+E19</f>
        <v>71.91</v>
      </c>
      <c r="F28" s="28">
        <f>F27+F19</f>
        <v>82.17</v>
      </c>
      <c r="G28" s="28">
        <f>G27+G19</f>
        <v>280.18399999999997</v>
      </c>
      <c r="H28" s="28">
        <f>H27+H19</f>
        <v>2182.1419999999998</v>
      </c>
      <c r="I28" s="28">
        <f>I27+I19</f>
        <v>3.83</v>
      </c>
      <c r="J28" s="28">
        <f>J27+J19</f>
        <v>271.64</v>
      </c>
      <c r="K28" s="28">
        <f>K27+K19</f>
        <v>0.68399999999999994</v>
      </c>
      <c r="L28" s="28">
        <f>L27+L19</f>
        <v>4.6769999999999996</v>
      </c>
      <c r="M28" s="28">
        <f>M27+M19</f>
        <v>505.02699999999993</v>
      </c>
      <c r="N28" s="28">
        <f>N27+N19</f>
        <v>1054.9110000000001</v>
      </c>
      <c r="O28" s="28">
        <f>O27+O19</f>
        <v>399.54200000000003</v>
      </c>
      <c r="P28" s="28">
        <f>P27+P19</f>
        <v>17.154</v>
      </c>
    </row>
    <row r="29" spans="2:16" x14ac:dyDescent="0.25">
      <c r="B29" s="16"/>
      <c r="C29" s="44" t="s">
        <v>28</v>
      </c>
      <c r="D29" s="45"/>
      <c r="E29" s="21">
        <v>46.2</v>
      </c>
      <c r="F29" s="21">
        <v>47.4</v>
      </c>
      <c r="G29" s="21">
        <v>201</v>
      </c>
      <c r="H29" s="21">
        <v>1415</v>
      </c>
      <c r="I29" s="21">
        <v>0.72</v>
      </c>
      <c r="J29" s="21">
        <v>36</v>
      </c>
      <c r="K29" s="21">
        <v>0.42</v>
      </c>
      <c r="L29" s="21">
        <v>6</v>
      </c>
      <c r="M29" s="21">
        <v>660</v>
      </c>
      <c r="N29" s="21">
        <v>990</v>
      </c>
      <c r="O29" s="21">
        <v>150</v>
      </c>
      <c r="P29" s="21">
        <v>7.2</v>
      </c>
    </row>
    <row r="30" spans="2:16" x14ac:dyDescent="0.25">
      <c r="B30" s="16"/>
      <c r="C30" s="22" t="s">
        <v>29</v>
      </c>
      <c r="D30" s="23"/>
      <c r="E30" s="24">
        <f>E28*100/E29</f>
        <v>155.64935064935065</v>
      </c>
      <c r="F30" s="24">
        <f t="shared" ref="F30:P30" si="1">F28*100/F29</f>
        <v>173.35443037974684</v>
      </c>
      <c r="G30" s="24">
        <f t="shared" si="1"/>
        <v>139.39502487562189</v>
      </c>
      <c r="H30" s="24">
        <f t="shared" si="1"/>
        <v>154.21498233215547</v>
      </c>
      <c r="I30" s="24">
        <f t="shared" si="1"/>
        <v>531.94444444444446</v>
      </c>
      <c r="J30" s="24">
        <f t="shared" si="1"/>
        <v>754.55555555555554</v>
      </c>
      <c r="K30" s="24">
        <f t="shared" si="1"/>
        <v>162.85714285714283</v>
      </c>
      <c r="L30" s="24">
        <f t="shared" si="1"/>
        <v>77.949999999999989</v>
      </c>
      <c r="M30" s="24">
        <f t="shared" si="1"/>
        <v>76.519242424242407</v>
      </c>
      <c r="N30" s="24">
        <f t="shared" si="1"/>
        <v>106.55666666666667</v>
      </c>
      <c r="O30" s="24">
        <f t="shared" si="1"/>
        <v>266.36133333333333</v>
      </c>
      <c r="P30" s="24">
        <f t="shared" si="1"/>
        <v>238.25</v>
      </c>
    </row>
    <row r="31" spans="2:16" x14ac:dyDescent="0.25">
      <c r="B31" s="3"/>
      <c r="C31" s="29"/>
      <c r="D31" s="29"/>
      <c r="E31" s="29"/>
      <c r="F31" s="29"/>
      <c r="G31" s="29"/>
      <c r="H31" s="29"/>
      <c r="I31" s="29"/>
      <c r="J31" s="29"/>
      <c r="K31" s="3"/>
      <c r="L31" s="3"/>
      <c r="M31" s="3"/>
      <c r="N31" s="3"/>
      <c r="O31" s="3"/>
      <c r="P31" s="3"/>
    </row>
    <row r="32" spans="2:16" ht="19.5" x14ac:dyDescent="0.35">
      <c r="B32" s="3"/>
      <c r="C32" s="30" t="s">
        <v>53</v>
      </c>
      <c r="D32" s="30"/>
      <c r="E32" s="30"/>
      <c r="F32" s="30"/>
      <c r="G32" s="30"/>
      <c r="H32" s="30"/>
      <c r="I32" s="30"/>
      <c r="J32" s="30"/>
      <c r="K32" s="31"/>
      <c r="L32" s="31"/>
      <c r="M32" s="31"/>
      <c r="N32" s="31"/>
      <c r="O32" s="31"/>
      <c r="P32" s="3"/>
    </row>
    <row r="33" spans="2:16" x14ac:dyDescent="0.25">
      <c r="B33" s="5">
        <v>1</v>
      </c>
      <c r="C33" s="5">
        <v>2</v>
      </c>
      <c r="D33" s="5">
        <v>3</v>
      </c>
      <c r="E33" s="5">
        <v>4</v>
      </c>
      <c r="F33" s="5">
        <v>5</v>
      </c>
      <c r="G33" s="5">
        <v>6</v>
      </c>
      <c r="H33" s="5">
        <v>7</v>
      </c>
      <c r="I33" s="5">
        <v>8</v>
      </c>
      <c r="J33" s="5">
        <v>9</v>
      </c>
      <c r="K33" s="5">
        <v>10</v>
      </c>
      <c r="L33" s="5">
        <v>11</v>
      </c>
      <c r="M33" s="5">
        <v>12</v>
      </c>
      <c r="N33" s="5">
        <v>13</v>
      </c>
      <c r="O33" s="5">
        <v>14</v>
      </c>
      <c r="P33" s="5">
        <v>15</v>
      </c>
    </row>
    <row r="34" spans="2:16" x14ac:dyDescent="0.25">
      <c r="B34" s="16"/>
      <c r="C34" s="23" t="s">
        <v>55</v>
      </c>
      <c r="D34" s="16">
        <f>D28+Чт2!D28+Среда2!D27+Вт2!D28+Пон2!D27+Пт!D28+Чт!D29+Среда!D27+Вт!D28+Пон!D27</f>
        <v>13175</v>
      </c>
      <c r="E34" s="15">
        <f>E28+Чт2!E28+Среда2!E27+Вт2!E28+Пон2!E27+Пт!E28+Чт!E29+Среда!E27+Вт!E28+Пон!E27</f>
        <v>721.12400000000002</v>
      </c>
      <c r="F34" s="15">
        <f>F28+Чт2!F28+Среда2!F27+Вт2!F28+Пон2!F27+Пт!F28+Чт!F29+Среда!F27+Вт!F28+Пон!F27</f>
        <v>666.98199999999997</v>
      </c>
      <c r="G34" s="15">
        <f>G28+Чт2!G28+Среда2!G27+Вт2!G28+Пон2!G27+Пт!G28+Чт!G29+Среда!G27+Вт!G28+Пон!G27</f>
        <v>2718.7479999999991</v>
      </c>
      <c r="H34" s="15">
        <f>H28+Чт2!H28+Среда2!H27+Вт2!H28+Пон2!H27+Пт!H28+Чт!H29+Среда!H27+Вт!H28+Пон!H27</f>
        <v>20352.841</v>
      </c>
      <c r="I34" s="15">
        <f>I28+Чт2!I28+Среда2!I27+Вт2!I28+Пон2!I27+Пт!I28+Чт!I29+Среда!I27+Вт!I28+Пон!I27</f>
        <v>23.2</v>
      </c>
      <c r="J34" s="15">
        <f>J28+Чт2!J28+Среда2!J27+Вт2!J28+Пон2!J27+Пт!J28+Чт!J29+Среда!J27+Вт!J28+Пон!J27</f>
        <v>1479.895</v>
      </c>
      <c r="K34" s="15">
        <f>K28+Чт2!K28+Среда2!K27+Вт2!K28+Пон2!K27+Пт!K28+Чт!K29+Среда!K27+Вт!K28+Пон!K27</f>
        <v>9.1668000000000003</v>
      </c>
      <c r="L34" s="15">
        <f>L28+Чт2!L28+Среда2!L27+Вт2!L28+Пон2!L27+Пт!L28+Чт!L29+Среда!L27+Вт!L28+Пон!L27</f>
        <v>71.088999999999999</v>
      </c>
      <c r="M34" s="15">
        <f>M28+Чт2!M28+Среда2!M27+Вт2!M28+Пон2!M27+Пт!M28+Чт!M29+Среда!M27+Вт!M28+Пон!M27</f>
        <v>6422.3340000000007</v>
      </c>
      <c r="N34" s="15">
        <f>N28+Чт2!N28+Среда2!N27+Вт2!N28+Пон2!N27+Пт!N28+Чт!N29+Среда!N27+Вт!N28+Пон!N27</f>
        <v>10198.446</v>
      </c>
      <c r="O34" s="15">
        <f>O28+Чт2!O28+Среда2!O27+Вт2!O28+Пон2!O27+Пт!O28+Чт!O29+Среда!O27+Вт!O28+Пон!O27</f>
        <v>3270.569</v>
      </c>
      <c r="P34" s="15">
        <f>P28+Чт2!P28+Среда2!P27+Вт2!P28+Пон2!P27+Пт!P28+Чт!P29+Среда!P27+Вт!P28+Пон!P27</f>
        <v>147.95300000000003</v>
      </c>
    </row>
    <row r="35" spans="2:16" x14ac:dyDescent="0.25">
      <c r="B35" s="16"/>
      <c r="C35" s="23" t="s">
        <v>54</v>
      </c>
      <c r="D35" s="16">
        <f>D34/10</f>
        <v>1317.5</v>
      </c>
      <c r="E35" s="15">
        <f>E34/10</f>
        <v>72.112400000000008</v>
      </c>
      <c r="F35" s="15">
        <f t="shared" ref="F35:P35" si="2">F34/10</f>
        <v>66.6982</v>
      </c>
      <c r="G35" s="15">
        <f t="shared" si="2"/>
        <v>271.87479999999994</v>
      </c>
      <c r="H35" s="15">
        <f t="shared" si="2"/>
        <v>2035.2841000000001</v>
      </c>
      <c r="I35" s="15">
        <f t="shared" si="2"/>
        <v>2.3199999999999998</v>
      </c>
      <c r="J35" s="15">
        <f t="shared" si="2"/>
        <v>147.98949999999999</v>
      </c>
      <c r="K35" s="15">
        <f t="shared" si="2"/>
        <v>0.91668000000000005</v>
      </c>
      <c r="L35" s="15">
        <f t="shared" si="2"/>
        <v>7.1089000000000002</v>
      </c>
      <c r="M35" s="15">
        <f t="shared" si="2"/>
        <v>642.23340000000007</v>
      </c>
      <c r="N35" s="15">
        <f t="shared" si="2"/>
        <v>1019.8446</v>
      </c>
      <c r="O35" s="15">
        <f t="shared" si="2"/>
        <v>327.05689999999998</v>
      </c>
      <c r="P35" s="15">
        <f t="shared" si="2"/>
        <v>14.795300000000003</v>
      </c>
    </row>
    <row r="36" spans="2:16" x14ac:dyDescent="0.25">
      <c r="B36" s="16"/>
      <c r="C36" s="44" t="s">
        <v>28</v>
      </c>
      <c r="D36" s="45"/>
      <c r="E36" s="21">
        <v>46.2</v>
      </c>
      <c r="F36" s="21">
        <v>47.4</v>
      </c>
      <c r="G36" s="21">
        <v>201</v>
      </c>
      <c r="H36" s="21">
        <v>1415</v>
      </c>
      <c r="I36" s="21">
        <v>0.72</v>
      </c>
      <c r="J36" s="21">
        <v>36</v>
      </c>
      <c r="K36" s="21">
        <v>0.42</v>
      </c>
      <c r="L36" s="21">
        <v>6</v>
      </c>
      <c r="M36" s="21">
        <v>660</v>
      </c>
      <c r="N36" s="21">
        <v>990</v>
      </c>
      <c r="O36" s="21">
        <v>150</v>
      </c>
      <c r="P36" s="21">
        <v>7.2</v>
      </c>
    </row>
    <row r="37" spans="2:16" x14ac:dyDescent="0.25">
      <c r="B37" s="16"/>
      <c r="C37" s="53" t="s">
        <v>29</v>
      </c>
      <c r="D37" s="54"/>
      <c r="E37" s="32">
        <f>E35*100/E36</f>
        <v>156.08744588744588</v>
      </c>
      <c r="F37" s="32">
        <f t="shared" ref="F37:P37" si="3">F35*100/F36</f>
        <v>140.71350210970465</v>
      </c>
      <c r="G37" s="32">
        <f t="shared" si="3"/>
        <v>135.26109452736316</v>
      </c>
      <c r="H37" s="32">
        <f t="shared" si="3"/>
        <v>143.83633215547704</v>
      </c>
      <c r="I37" s="32">
        <f t="shared" si="3"/>
        <v>322.22222222222217</v>
      </c>
      <c r="J37" s="32">
        <f t="shared" si="3"/>
        <v>411.08194444444439</v>
      </c>
      <c r="K37" s="32">
        <f t="shared" si="3"/>
        <v>218.25714285714287</v>
      </c>
      <c r="L37" s="32">
        <f t="shared" si="3"/>
        <v>118.48166666666667</v>
      </c>
      <c r="M37" s="32">
        <f t="shared" si="3"/>
        <v>97.308090909090922</v>
      </c>
      <c r="N37" s="32">
        <f t="shared" si="3"/>
        <v>103.01460606060607</v>
      </c>
      <c r="O37" s="32">
        <f t="shared" si="3"/>
        <v>218.03793333333331</v>
      </c>
      <c r="P37" s="32">
        <f t="shared" si="3"/>
        <v>205.49027777777781</v>
      </c>
    </row>
    <row r="38" spans="2:16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mergeCells count="10">
    <mergeCell ref="C36:D36"/>
    <mergeCell ref="C37:D37"/>
    <mergeCell ref="M9:P9"/>
    <mergeCell ref="C29:D29"/>
    <mergeCell ref="B9:B10"/>
    <mergeCell ref="C9:C10"/>
    <mergeCell ref="D9:D10"/>
    <mergeCell ref="E9:G9"/>
    <mergeCell ref="H9:H10"/>
    <mergeCell ref="I9:L9"/>
  </mergeCells>
  <pageMargins left="0.11811023622047245" right="0.11811023622047245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Пон</vt:lpstr>
      <vt:lpstr>Вт</vt:lpstr>
      <vt:lpstr>Среда</vt:lpstr>
      <vt:lpstr>Чт</vt:lpstr>
      <vt:lpstr>Пт</vt:lpstr>
      <vt:lpstr>Пон2</vt:lpstr>
      <vt:lpstr>Вт2</vt:lpstr>
      <vt:lpstr>Среда2</vt:lpstr>
      <vt:lpstr>Чт2</vt:lpstr>
      <vt:lpstr>Пт2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2021-10-20T12:26:41Z</cp:lastPrinted>
  <dcterms:created xsi:type="dcterms:W3CDTF">2018-09-07T06:44:27Z</dcterms:created>
  <dcterms:modified xsi:type="dcterms:W3CDTF">2022-02-27T14:41:52Z</dcterms:modified>
</cp:coreProperties>
</file>